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311.A/311A/"/>
    </mc:Choice>
  </mc:AlternateContent>
  <xr:revisionPtr revIDLastSave="20" documentId="13_ncr:1_{A407B08B-E2C5-4509-AC8A-092BEB2B388A}" xr6:coauthVersionLast="47" xr6:coauthVersionMax="47" xr10:uidLastSave="{7FE8E245-1963-4781-AD34-BB42B305EBF3}"/>
  <bookViews>
    <workbookView xWindow="-108" yWindow="-108" windowWidth="23256" windowHeight="12576" tabRatio="743" firstSheet="7" activeTab="13" xr2:uid="{00000000-000D-0000-FFFF-FFFF00000000}"/>
  </bookViews>
  <sheets>
    <sheet name="0-Instructiuni" sheetId="16" r:id="rId1"/>
    <sheet name="1-Input" sheetId="11" r:id="rId2"/>
    <sheet name="2-Buget cerere" sheetId="1" r:id="rId3"/>
    <sheet name="Foaie3" sheetId="10" state="hidden" r:id="rId4"/>
    <sheet name="3-Buget comp 1" sheetId="9" r:id="rId5"/>
    <sheet name="4-Buget comp 2" sheetId="37" r:id="rId6"/>
    <sheet name="5-Buget comp 3" sheetId="38" r:id="rId7"/>
    <sheet name="6-Buget comp 4" sheetId="39" r:id="rId8"/>
    <sheet name="7-Buget comp 5" sheetId="40" r:id="rId9"/>
    <sheet name="8-Buget comp 6" sheetId="41" r:id="rId10"/>
    <sheet name="9-Buget comp 7" sheetId="42" r:id="rId11"/>
    <sheet name="10-Buget comp 8" sheetId="43" r:id="rId12"/>
    <sheet name="11-Buget comp 9" sheetId="44" r:id="rId13"/>
    <sheet name="12-Buget comp 10" sheetId="45" r:id="rId14"/>
    <sheet name="Foaie1" sheetId="8" state="hidden" r:id="rId15"/>
    <sheet name="6-Imobilizari" sheetId="7" state="hidden" r:id="rId16"/>
  </sheets>
  <definedNames>
    <definedName name="eur">'1-Input'!$E$39</definedName>
    <definedName name="FDR">#REF!</definedName>
    <definedName name="_xlnm.Print_Area" localSheetId="11">'10-Buget comp 8'!$B$2:$P$80</definedName>
    <definedName name="_xlnm.Print_Area" localSheetId="12">'11-Buget comp 9'!$B$2:$P$80</definedName>
    <definedName name="_xlnm.Print_Area" localSheetId="13">'12-Buget comp 10'!$B$2:$P$80</definedName>
    <definedName name="_xlnm.Print_Area" localSheetId="2">'2-Buget cerere'!$B$2:$L$73</definedName>
    <definedName name="_xlnm.Print_Area" localSheetId="4">'3-Buget comp 1'!$B$2:$P$80</definedName>
    <definedName name="_xlnm.Print_Area" localSheetId="5">'4-Buget comp 2'!$B$2:$P$80</definedName>
    <definedName name="_xlnm.Print_Area" localSheetId="6">'5-Buget comp 3'!$B$2:$P$80</definedName>
    <definedName name="_xlnm.Print_Area" localSheetId="7">'6-Buget comp 4'!$B$2:$P$80</definedName>
    <definedName name="_xlnm.Print_Area" localSheetId="8">'7-Buget comp 5'!$B$2:$P$80</definedName>
    <definedName name="_xlnm.Print_Area" localSheetId="9">'8-Buget comp 6'!$B$2:$P$80</definedName>
    <definedName name="_xlnm.Print_Area" localSheetId="10">'9-Buget comp 7'!$B$2:$P$80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9" i="1" l="1"/>
  <c r="F68" i="45"/>
  <c r="F67" i="45"/>
  <c r="F66" i="45" s="1"/>
  <c r="F68" i="44"/>
  <c r="F67" i="44"/>
  <c r="F66" i="44" s="1"/>
  <c r="F68" i="43"/>
  <c r="F67" i="43"/>
  <c r="F66" i="43" s="1"/>
  <c r="F68" i="42"/>
  <c r="F67" i="42"/>
  <c r="F66" i="42" s="1"/>
  <c r="F68" i="41"/>
  <c r="F67" i="41"/>
  <c r="F66" i="41"/>
  <c r="F68" i="40"/>
  <c r="F67" i="40"/>
  <c r="F66" i="40" s="1"/>
  <c r="F68" i="39"/>
  <c r="F67" i="39"/>
  <c r="F66" i="39" s="1"/>
  <c r="F68" i="38"/>
  <c r="F67" i="38"/>
  <c r="F66" i="38" s="1"/>
  <c r="F68" i="37"/>
  <c r="F68" i="9"/>
  <c r="F70" i="1"/>
  <c r="F72" i="1" s="1"/>
  <c r="E70" i="1"/>
  <c r="E71" i="1" s="1"/>
  <c r="G71" i="1" s="1"/>
  <c r="I31" i="1"/>
  <c r="I32" i="1"/>
  <c r="I33" i="1"/>
  <c r="H32" i="1"/>
  <c r="H33" i="1"/>
  <c r="H31" i="1"/>
  <c r="F31" i="1"/>
  <c r="F32" i="1"/>
  <c r="F33" i="1"/>
  <c r="E31" i="1"/>
  <c r="E32" i="1"/>
  <c r="E33" i="1"/>
  <c r="I25" i="1"/>
  <c r="I26" i="1"/>
  <c r="I27" i="1"/>
  <c r="H26" i="1"/>
  <c r="H27" i="1"/>
  <c r="H25" i="1"/>
  <c r="F25" i="1"/>
  <c r="F26" i="1"/>
  <c r="F27" i="1"/>
  <c r="E26" i="1"/>
  <c r="E27" i="1"/>
  <c r="E25" i="1"/>
  <c r="I22" i="1"/>
  <c r="H22" i="1"/>
  <c r="F22" i="1"/>
  <c r="E22" i="1"/>
  <c r="I17" i="1"/>
  <c r="I18" i="1"/>
  <c r="I19" i="1"/>
  <c r="H18" i="1"/>
  <c r="H19" i="1"/>
  <c r="H17" i="1"/>
  <c r="F17" i="1"/>
  <c r="F18" i="1"/>
  <c r="F19" i="1"/>
  <c r="E18" i="1"/>
  <c r="E19" i="1"/>
  <c r="E17" i="1"/>
  <c r="F77" i="45"/>
  <c r="F76" i="45"/>
  <c r="G54" i="45"/>
  <c r="F54" i="45"/>
  <c r="H53" i="45"/>
  <c r="H54" i="45" s="1"/>
  <c r="F43" i="45"/>
  <c r="K34" i="45"/>
  <c r="H34" i="45"/>
  <c r="K33" i="45"/>
  <c r="H33" i="45"/>
  <c r="K32" i="45"/>
  <c r="H32" i="45"/>
  <c r="J31" i="45"/>
  <c r="J35" i="45" s="1"/>
  <c r="I31" i="45"/>
  <c r="I35" i="45" s="1"/>
  <c r="G31" i="45"/>
  <c r="G35" i="45" s="1"/>
  <c r="G37" i="45" s="1"/>
  <c r="F31" i="45"/>
  <c r="F35" i="45" s="1"/>
  <c r="J29" i="45"/>
  <c r="I29" i="45"/>
  <c r="G29" i="45"/>
  <c r="F29" i="45"/>
  <c r="K28" i="45"/>
  <c r="H28" i="45"/>
  <c r="L28" i="45" s="1"/>
  <c r="K27" i="45"/>
  <c r="H27" i="45"/>
  <c r="K26" i="45"/>
  <c r="H26" i="45"/>
  <c r="J24" i="45"/>
  <c r="I24" i="45"/>
  <c r="G24" i="45"/>
  <c r="F24" i="45"/>
  <c r="H24" i="45" s="1"/>
  <c r="K23" i="45"/>
  <c r="H23" i="45"/>
  <c r="L23" i="45" s="1"/>
  <c r="J21" i="45"/>
  <c r="I21" i="45"/>
  <c r="G21" i="45"/>
  <c r="F21" i="45"/>
  <c r="K20" i="45"/>
  <c r="H20" i="45"/>
  <c r="K19" i="45"/>
  <c r="H19" i="45"/>
  <c r="K18" i="45"/>
  <c r="H18" i="45"/>
  <c r="F77" i="44"/>
  <c r="F76" i="44"/>
  <c r="F75" i="44" s="1"/>
  <c r="F78" i="44" s="1"/>
  <c r="G78" i="44" s="1"/>
  <c r="G54" i="44"/>
  <c r="F54" i="44"/>
  <c r="H53" i="44"/>
  <c r="H54" i="44" s="1"/>
  <c r="F43" i="44"/>
  <c r="K34" i="44"/>
  <c r="H34" i="44"/>
  <c r="L34" i="44" s="1"/>
  <c r="K33" i="44"/>
  <c r="H33" i="44"/>
  <c r="L33" i="44" s="1"/>
  <c r="K32" i="44"/>
  <c r="K31" i="44" s="1"/>
  <c r="H32" i="44"/>
  <c r="L32" i="44" s="1"/>
  <c r="L31" i="44" s="1"/>
  <c r="L35" i="44" s="1"/>
  <c r="J31" i="44"/>
  <c r="J35" i="44" s="1"/>
  <c r="I31" i="44"/>
  <c r="I35" i="44" s="1"/>
  <c r="G31" i="44"/>
  <c r="G35" i="44" s="1"/>
  <c r="F31" i="44"/>
  <c r="F35" i="44" s="1"/>
  <c r="J29" i="44"/>
  <c r="I29" i="44"/>
  <c r="G29" i="44"/>
  <c r="F29" i="44"/>
  <c r="K28" i="44"/>
  <c r="H28" i="44"/>
  <c r="K27" i="44"/>
  <c r="H27" i="44"/>
  <c r="K26" i="44"/>
  <c r="L26" i="44" s="1"/>
  <c r="H26" i="44"/>
  <c r="J24" i="44"/>
  <c r="J36" i="44" s="1"/>
  <c r="I24" i="44"/>
  <c r="G24" i="44"/>
  <c r="F24" i="44"/>
  <c r="K23" i="44"/>
  <c r="H23" i="44"/>
  <c r="J21" i="44"/>
  <c r="I21" i="44"/>
  <c r="G21" i="44"/>
  <c r="F21" i="44"/>
  <c r="K20" i="44"/>
  <c r="H20" i="44"/>
  <c r="K19" i="44"/>
  <c r="H19" i="44"/>
  <c r="K18" i="44"/>
  <c r="H18" i="44"/>
  <c r="F77" i="43"/>
  <c r="F76" i="43"/>
  <c r="G54" i="43"/>
  <c r="F54" i="43"/>
  <c r="H53" i="43"/>
  <c r="H54" i="43" s="1"/>
  <c r="F43" i="43"/>
  <c r="K34" i="43"/>
  <c r="H34" i="43"/>
  <c r="K33" i="43"/>
  <c r="H33" i="43"/>
  <c r="K32" i="43"/>
  <c r="H32" i="43"/>
  <c r="J31" i="43"/>
  <c r="J35" i="43" s="1"/>
  <c r="I31" i="43"/>
  <c r="I35" i="43" s="1"/>
  <c r="G31" i="43"/>
  <c r="G35" i="43" s="1"/>
  <c r="F31" i="43"/>
  <c r="F35" i="43" s="1"/>
  <c r="J29" i="43"/>
  <c r="I29" i="43"/>
  <c r="G29" i="43"/>
  <c r="F29" i="43"/>
  <c r="K28" i="43"/>
  <c r="H28" i="43"/>
  <c r="K27" i="43"/>
  <c r="H27" i="43"/>
  <c r="K26" i="43"/>
  <c r="H26" i="43"/>
  <c r="J24" i="43"/>
  <c r="I24" i="43"/>
  <c r="G24" i="43"/>
  <c r="F24" i="43"/>
  <c r="K23" i="43"/>
  <c r="H23" i="43"/>
  <c r="L23" i="43" s="1"/>
  <c r="J21" i="43"/>
  <c r="I21" i="43"/>
  <c r="G21" i="43"/>
  <c r="F21" i="43"/>
  <c r="K20" i="43"/>
  <c r="H20" i="43"/>
  <c r="K19" i="43"/>
  <c r="H19" i="43"/>
  <c r="K18" i="43"/>
  <c r="H18" i="43"/>
  <c r="F77" i="42"/>
  <c r="F76" i="42"/>
  <c r="G54" i="42"/>
  <c r="F54" i="42"/>
  <c r="H53" i="42"/>
  <c r="H54" i="42" s="1"/>
  <c r="F43" i="42"/>
  <c r="K34" i="42"/>
  <c r="H34" i="42"/>
  <c r="L34" i="42" s="1"/>
  <c r="K33" i="42"/>
  <c r="H33" i="42"/>
  <c r="K32" i="42"/>
  <c r="H32" i="42"/>
  <c r="J31" i="42"/>
  <c r="J35" i="42" s="1"/>
  <c r="I31" i="42"/>
  <c r="I35" i="42" s="1"/>
  <c r="G31" i="42"/>
  <c r="G35" i="42" s="1"/>
  <c r="F31" i="42"/>
  <c r="F35" i="42" s="1"/>
  <c r="J29" i="42"/>
  <c r="I29" i="42"/>
  <c r="G29" i="42"/>
  <c r="F29" i="42"/>
  <c r="K28" i="42"/>
  <c r="H28" i="42"/>
  <c r="L28" i="42" s="1"/>
  <c r="K27" i="42"/>
  <c r="H27" i="42"/>
  <c r="K26" i="42"/>
  <c r="H26" i="42"/>
  <c r="J24" i="42"/>
  <c r="I24" i="42"/>
  <c r="G24" i="42"/>
  <c r="F24" i="42"/>
  <c r="H24" i="42" s="1"/>
  <c r="K23" i="42"/>
  <c r="H23" i="42"/>
  <c r="L23" i="42" s="1"/>
  <c r="J21" i="42"/>
  <c r="I21" i="42"/>
  <c r="G21" i="42"/>
  <c r="F21" i="42"/>
  <c r="K20" i="42"/>
  <c r="H20" i="42"/>
  <c r="L20" i="42" s="1"/>
  <c r="K19" i="42"/>
  <c r="H19" i="42"/>
  <c r="K18" i="42"/>
  <c r="H18" i="42"/>
  <c r="F77" i="41"/>
  <c r="F76" i="41"/>
  <c r="F75" i="41" s="1"/>
  <c r="F78" i="41" s="1"/>
  <c r="G78" i="41" s="1"/>
  <c r="G54" i="41"/>
  <c r="F54" i="41"/>
  <c r="H53" i="41"/>
  <c r="H54" i="41" s="1"/>
  <c r="F43" i="41"/>
  <c r="K34" i="41"/>
  <c r="H34" i="41"/>
  <c r="L34" i="41" s="1"/>
  <c r="K33" i="41"/>
  <c r="H33" i="41"/>
  <c r="L33" i="41" s="1"/>
  <c r="K32" i="41"/>
  <c r="H32" i="41"/>
  <c r="J31" i="41"/>
  <c r="J35" i="41" s="1"/>
  <c r="I31" i="41"/>
  <c r="I35" i="41" s="1"/>
  <c r="G31" i="41"/>
  <c r="G35" i="41" s="1"/>
  <c r="F31" i="41"/>
  <c r="F35" i="41" s="1"/>
  <c r="J29" i="41"/>
  <c r="I29" i="41"/>
  <c r="G29" i="41"/>
  <c r="F29" i="41"/>
  <c r="K28" i="41"/>
  <c r="H28" i="41"/>
  <c r="L28" i="41" s="1"/>
  <c r="K27" i="41"/>
  <c r="H27" i="41"/>
  <c r="K26" i="41"/>
  <c r="H26" i="41"/>
  <c r="J24" i="41"/>
  <c r="I24" i="41"/>
  <c r="G24" i="41"/>
  <c r="F24" i="41"/>
  <c r="H24" i="41" s="1"/>
  <c r="K23" i="41"/>
  <c r="H23" i="41"/>
  <c r="J21" i="41"/>
  <c r="I21" i="41"/>
  <c r="G21" i="41"/>
  <c r="F21" i="41"/>
  <c r="K20" i="41"/>
  <c r="H20" i="41"/>
  <c r="K19" i="41"/>
  <c r="H19" i="41"/>
  <c r="K18" i="41"/>
  <c r="H18" i="41"/>
  <c r="L18" i="41" s="1"/>
  <c r="F77" i="40"/>
  <c r="F76" i="40"/>
  <c r="F75" i="40" s="1"/>
  <c r="F78" i="40" s="1"/>
  <c r="G78" i="40" s="1"/>
  <c r="G54" i="40"/>
  <c r="F54" i="40"/>
  <c r="H53" i="40"/>
  <c r="H54" i="40" s="1"/>
  <c r="F43" i="40"/>
  <c r="K34" i="40"/>
  <c r="H34" i="40"/>
  <c r="K33" i="40"/>
  <c r="H33" i="40"/>
  <c r="K32" i="40"/>
  <c r="K31" i="40" s="1"/>
  <c r="H32" i="40"/>
  <c r="L32" i="40" s="1"/>
  <c r="J31" i="40"/>
  <c r="J35" i="40" s="1"/>
  <c r="I31" i="40"/>
  <c r="I35" i="40" s="1"/>
  <c r="G31" i="40"/>
  <c r="G35" i="40" s="1"/>
  <c r="F31" i="40"/>
  <c r="F35" i="40" s="1"/>
  <c r="J29" i="40"/>
  <c r="I29" i="40"/>
  <c r="G29" i="40"/>
  <c r="F29" i="40"/>
  <c r="K28" i="40"/>
  <c r="H28" i="40"/>
  <c r="L28" i="40" s="1"/>
  <c r="K27" i="40"/>
  <c r="H27" i="40"/>
  <c r="K26" i="40"/>
  <c r="H26" i="40"/>
  <c r="L26" i="40" s="1"/>
  <c r="J24" i="40"/>
  <c r="I24" i="40"/>
  <c r="K24" i="40" s="1"/>
  <c r="G24" i="40"/>
  <c r="F24" i="40"/>
  <c r="H24" i="40" s="1"/>
  <c r="K23" i="40"/>
  <c r="L23" i="40" s="1"/>
  <c r="H23" i="40"/>
  <c r="J21" i="40"/>
  <c r="I21" i="40"/>
  <c r="G21" i="40"/>
  <c r="F21" i="40"/>
  <c r="K20" i="40"/>
  <c r="H20" i="40"/>
  <c r="K19" i="40"/>
  <c r="H19" i="40"/>
  <c r="K18" i="40"/>
  <c r="H18" i="40"/>
  <c r="F77" i="39"/>
  <c r="F76" i="39"/>
  <c r="G54" i="39"/>
  <c r="F54" i="39"/>
  <c r="H53" i="39"/>
  <c r="H54" i="39" s="1"/>
  <c r="F43" i="39"/>
  <c r="K34" i="39"/>
  <c r="H34" i="39"/>
  <c r="L34" i="39" s="1"/>
  <c r="K33" i="39"/>
  <c r="H33" i="39"/>
  <c r="K32" i="39"/>
  <c r="K31" i="39" s="1"/>
  <c r="H32" i="39"/>
  <c r="H31" i="39" s="1"/>
  <c r="J31" i="39"/>
  <c r="J35" i="39" s="1"/>
  <c r="I31" i="39"/>
  <c r="I35" i="39" s="1"/>
  <c r="G31" i="39"/>
  <c r="G35" i="39" s="1"/>
  <c r="G37" i="39" s="1"/>
  <c r="F31" i="39"/>
  <c r="F35" i="39" s="1"/>
  <c r="J29" i="39"/>
  <c r="I29" i="39"/>
  <c r="G29" i="39"/>
  <c r="F29" i="39"/>
  <c r="K28" i="39"/>
  <c r="H28" i="39"/>
  <c r="K27" i="39"/>
  <c r="H27" i="39"/>
  <c r="K26" i="39"/>
  <c r="H26" i="39"/>
  <c r="J24" i="39"/>
  <c r="I24" i="39"/>
  <c r="G24" i="39"/>
  <c r="F24" i="39"/>
  <c r="F36" i="39" s="1"/>
  <c r="K23" i="39"/>
  <c r="H23" i="39"/>
  <c r="J21" i="39"/>
  <c r="I21" i="39"/>
  <c r="G21" i="39"/>
  <c r="F21" i="39"/>
  <c r="K20" i="39"/>
  <c r="H20" i="39"/>
  <c r="L20" i="39" s="1"/>
  <c r="K19" i="39"/>
  <c r="H19" i="39"/>
  <c r="K18" i="39"/>
  <c r="H18" i="39"/>
  <c r="L18" i="39" s="1"/>
  <c r="F77" i="38"/>
  <c r="F76" i="38"/>
  <c r="G54" i="38"/>
  <c r="F54" i="38"/>
  <c r="H53" i="38"/>
  <c r="H54" i="38" s="1"/>
  <c r="F43" i="38"/>
  <c r="K34" i="38"/>
  <c r="H34" i="38"/>
  <c r="L34" i="38" s="1"/>
  <c r="K33" i="38"/>
  <c r="K31" i="38" s="1"/>
  <c r="K35" i="38" s="1"/>
  <c r="H33" i="38"/>
  <c r="L33" i="38" s="1"/>
  <c r="K32" i="38"/>
  <c r="H32" i="38"/>
  <c r="J31" i="38"/>
  <c r="J35" i="38" s="1"/>
  <c r="I31" i="38"/>
  <c r="I35" i="38" s="1"/>
  <c r="G31" i="38"/>
  <c r="G35" i="38" s="1"/>
  <c r="F31" i="38"/>
  <c r="F35" i="38" s="1"/>
  <c r="J29" i="38"/>
  <c r="I29" i="38"/>
  <c r="G29" i="38"/>
  <c r="F29" i="38"/>
  <c r="K28" i="38"/>
  <c r="H28" i="38"/>
  <c r="K27" i="38"/>
  <c r="H27" i="38"/>
  <c r="K26" i="38"/>
  <c r="H26" i="38"/>
  <c r="J24" i="38"/>
  <c r="I24" i="38"/>
  <c r="G24" i="38"/>
  <c r="F24" i="38"/>
  <c r="K23" i="38"/>
  <c r="H23" i="38"/>
  <c r="L23" i="38" s="1"/>
  <c r="J21" i="38"/>
  <c r="I21" i="38"/>
  <c r="G21" i="38"/>
  <c r="F21" i="38"/>
  <c r="K20" i="38"/>
  <c r="H20" i="38"/>
  <c r="K19" i="38"/>
  <c r="L19" i="38" s="1"/>
  <c r="H19" i="38"/>
  <c r="K18" i="38"/>
  <c r="H18" i="38"/>
  <c r="F77" i="37"/>
  <c r="F67" i="37" s="1"/>
  <c r="F66" i="37" s="1"/>
  <c r="F76" i="37"/>
  <c r="G54" i="37"/>
  <c r="F54" i="37"/>
  <c r="H53" i="37"/>
  <c r="H54" i="37" s="1"/>
  <c r="F43" i="37"/>
  <c r="K34" i="37"/>
  <c r="H34" i="37"/>
  <c r="K33" i="37"/>
  <c r="H33" i="37"/>
  <c r="K32" i="37"/>
  <c r="H32" i="37"/>
  <c r="J31" i="37"/>
  <c r="J35" i="37" s="1"/>
  <c r="I31" i="37"/>
  <c r="I35" i="37" s="1"/>
  <c r="G31" i="37"/>
  <c r="G35" i="37" s="1"/>
  <c r="F31" i="37"/>
  <c r="F35" i="37" s="1"/>
  <c r="J29" i="37"/>
  <c r="I29" i="37"/>
  <c r="G29" i="37"/>
  <c r="F29" i="37"/>
  <c r="K28" i="37"/>
  <c r="H28" i="37"/>
  <c r="K27" i="37"/>
  <c r="H27" i="37"/>
  <c r="K26" i="37"/>
  <c r="H26" i="37"/>
  <c r="J24" i="37"/>
  <c r="I24" i="37"/>
  <c r="K24" i="37" s="1"/>
  <c r="G24" i="37"/>
  <c r="G36" i="37" s="1"/>
  <c r="F24" i="37"/>
  <c r="K23" i="37"/>
  <c r="H23" i="37"/>
  <c r="J21" i="37"/>
  <c r="I21" i="37"/>
  <c r="G21" i="37"/>
  <c r="F21" i="37"/>
  <c r="K20" i="37"/>
  <c r="H20" i="37"/>
  <c r="L20" i="37" s="1"/>
  <c r="K19" i="37"/>
  <c r="H19" i="37"/>
  <c r="K18" i="37"/>
  <c r="H18" i="37"/>
  <c r="F76" i="9"/>
  <c r="H31" i="37" l="1"/>
  <c r="K24" i="45"/>
  <c r="K31" i="45"/>
  <c r="L26" i="45"/>
  <c r="L33" i="45"/>
  <c r="F75" i="45"/>
  <c r="F78" i="45" s="1"/>
  <c r="G78" i="45" s="1"/>
  <c r="L27" i="44"/>
  <c r="H31" i="44"/>
  <c r="H35" i="44" s="1"/>
  <c r="K31" i="42"/>
  <c r="K35" i="42" s="1"/>
  <c r="L18" i="42"/>
  <c r="L33" i="42"/>
  <c r="F75" i="42"/>
  <c r="F78" i="42" s="1"/>
  <c r="G78" i="42" s="1"/>
  <c r="L20" i="41"/>
  <c r="J37" i="41"/>
  <c r="K24" i="41"/>
  <c r="H31" i="41"/>
  <c r="J36" i="41"/>
  <c r="K31" i="41"/>
  <c r="G36" i="40"/>
  <c r="L19" i="40"/>
  <c r="I36" i="39"/>
  <c r="F36" i="38"/>
  <c r="H24" i="38"/>
  <c r="L26" i="38"/>
  <c r="L28" i="37"/>
  <c r="L19" i="37"/>
  <c r="L34" i="37"/>
  <c r="L18" i="45"/>
  <c r="L21" i="45" s="1"/>
  <c r="L19" i="45"/>
  <c r="L34" i="45"/>
  <c r="K21" i="44"/>
  <c r="K35" i="44"/>
  <c r="H21" i="44"/>
  <c r="L23" i="44"/>
  <c r="L20" i="44"/>
  <c r="L20" i="43"/>
  <c r="K29" i="43"/>
  <c r="L34" i="43"/>
  <c r="L28" i="43"/>
  <c r="H21" i="43"/>
  <c r="J36" i="43"/>
  <c r="K21" i="43"/>
  <c r="L26" i="43"/>
  <c r="L33" i="43"/>
  <c r="F75" i="43"/>
  <c r="F78" i="43" s="1"/>
  <c r="G78" i="43" s="1"/>
  <c r="J37" i="42"/>
  <c r="K21" i="42"/>
  <c r="J36" i="42"/>
  <c r="F36" i="42"/>
  <c r="H29" i="42"/>
  <c r="H31" i="42"/>
  <c r="H35" i="42" s="1"/>
  <c r="L19" i="42"/>
  <c r="I36" i="41"/>
  <c r="H29" i="41"/>
  <c r="K35" i="41"/>
  <c r="F36" i="41"/>
  <c r="L23" i="41"/>
  <c r="K21" i="41"/>
  <c r="K36" i="41" s="1"/>
  <c r="F36" i="40"/>
  <c r="J37" i="40"/>
  <c r="L18" i="40"/>
  <c r="J36" i="40"/>
  <c r="K21" i="40"/>
  <c r="K36" i="40" s="1"/>
  <c r="K35" i="40"/>
  <c r="K37" i="40" s="1"/>
  <c r="L33" i="40"/>
  <c r="L31" i="40" s="1"/>
  <c r="L34" i="40"/>
  <c r="L28" i="39"/>
  <c r="H24" i="39"/>
  <c r="L19" i="39"/>
  <c r="L23" i="39"/>
  <c r="F75" i="39"/>
  <c r="F78" i="39" s="1"/>
  <c r="G78" i="39" s="1"/>
  <c r="L28" i="38"/>
  <c r="H21" i="38"/>
  <c r="J36" i="38"/>
  <c r="K21" i="38"/>
  <c r="F75" i="38"/>
  <c r="F78" i="38" s="1"/>
  <c r="G78" i="38" s="1"/>
  <c r="F36" i="37"/>
  <c r="L23" i="37"/>
  <c r="H35" i="37"/>
  <c r="K31" i="37"/>
  <c r="K35" i="37" s="1"/>
  <c r="L33" i="37"/>
  <c r="G36" i="45"/>
  <c r="I37" i="45"/>
  <c r="J37" i="45"/>
  <c r="F36" i="45"/>
  <c r="K21" i="45"/>
  <c r="J36" i="45"/>
  <c r="L29" i="45"/>
  <c r="K35" i="45"/>
  <c r="K29" i="45"/>
  <c r="L27" i="45"/>
  <c r="L20" i="45"/>
  <c r="F37" i="45"/>
  <c r="L19" i="44"/>
  <c r="F37" i="44"/>
  <c r="F36" i="44"/>
  <c r="G37" i="44"/>
  <c r="G36" i="44"/>
  <c r="L28" i="44"/>
  <c r="L29" i="44" s="1"/>
  <c r="K24" i="44"/>
  <c r="K36" i="44" s="1"/>
  <c r="I37" i="44"/>
  <c r="J37" i="44"/>
  <c r="L18" i="44"/>
  <c r="I36" i="44"/>
  <c r="K29" i="44"/>
  <c r="L19" i="43"/>
  <c r="L27" i="43"/>
  <c r="K31" i="43"/>
  <c r="K35" i="43" s="1"/>
  <c r="K37" i="43" s="1"/>
  <c r="F37" i="43"/>
  <c r="H24" i="43"/>
  <c r="N28" i="43" s="1"/>
  <c r="G37" i="43"/>
  <c r="G36" i="43"/>
  <c r="I37" i="43"/>
  <c r="L18" i="43"/>
  <c r="L21" i="43" s="1"/>
  <c r="K24" i="43"/>
  <c r="K36" i="43" s="1"/>
  <c r="J37" i="43"/>
  <c r="F36" i="43"/>
  <c r="K24" i="42"/>
  <c r="K36" i="42" s="1"/>
  <c r="K29" i="42"/>
  <c r="L27" i="42"/>
  <c r="L24" i="42"/>
  <c r="F37" i="42"/>
  <c r="H21" i="42"/>
  <c r="G36" i="42"/>
  <c r="G37" i="42"/>
  <c r="I36" i="42"/>
  <c r="I37" i="42"/>
  <c r="L19" i="41"/>
  <c r="L21" i="41" s="1"/>
  <c r="H35" i="41"/>
  <c r="K29" i="41"/>
  <c r="L27" i="41"/>
  <c r="L24" i="41"/>
  <c r="F37" i="41"/>
  <c r="G36" i="41"/>
  <c r="G37" i="41"/>
  <c r="I37" i="41"/>
  <c r="I36" i="40"/>
  <c r="K29" i="40"/>
  <c r="L27" i="40"/>
  <c r="L29" i="40" s="1"/>
  <c r="L20" i="40"/>
  <c r="F37" i="40"/>
  <c r="G37" i="40"/>
  <c r="I37" i="40"/>
  <c r="L21" i="39"/>
  <c r="J36" i="39"/>
  <c r="J37" i="39"/>
  <c r="K24" i="39"/>
  <c r="L24" i="39" s="1"/>
  <c r="K35" i="39"/>
  <c r="I37" i="39"/>
  <c r="H29" i="39"/>
  <c r="H35" i="39"/>
  <c r="K29" i="39"/>
  <c r="H21" i="39"/>
  <c r="N28" i="39" s="1"/>
  <c r="L27" i="39"/>
  <c r="L33" i="39"/>
  <c r="K21" i="39"/>
  <c r="G36" i="39"/>
  <c r="F37" i="39"/>
  <c r="L18" i="38"/>
  <c r="H36" i="38"/>
  <c r="K29" i="38"/>
  <c r="K37" i="38" s="1"/>
  <c r="L27" i="38"/>
  <c r="L29" i="38" s="1"/>
  <c r="L20" i="38"/>
  <c r="F37" i="38"/>
  <c r="G37" i="38"/>
  <c r="I37" i="38"/>
  <c r="K24" i="38"/>
  <c r="L24" i="38" s="1"/>
  <c r="J37" i="38"/>
  <c r="J36" i="37"/>
  <c r="H29" i="37"/>
  <c r="J37" i="37"/>
  <c r="K29" i="37"/>
  <c r="H21" i="37"/>
  <c r="L27" i="37"/>
  <c r="K21" i="37"/>
  <c r="F37" i="37"/>
  <c r="L18" i="37"/>
  <c r="L21" i="37" s="1"/>
  <c r="H24" i="37"/>
  <c r="L24" i="37" s="1"/>
  <c r="G37" i="37"/>
  <c r="I36" i="37"/>
  <c r="I37" i="37"/>
  <c r="F75" i="37"/>
  <c r="F78" i="37" s="1"/>
  <c r="G78" i="37" s="1"/>
  <c r="G19" i="1"/>
  <c r="E30" i="1"/>
  <c r="E34" i="1" s="1"/>
  <c r="J19" i="1"/>
  <c r="E20" i="1"/>
  <c r="I20" i="1"/>
  <c r="H20" i="1"/>
  <c r="F20" i="1"/>
  <c r="L24" i="45"/>
  <c r="H21" i="45"/>
  <c r="N28" i="45" s="1"/>
  <c r="H31" i="45"/>
  <c r="H35" i="45" s="1"/>
  <c r="I36" i="45"/>
  <c r="L32" i="45"/>
  <c r="H29" i="45"/>
  <c r="H24" i="44"/>
  <c r="H29" i="44"/>
  <c r="H31" i="43"/>
  <c r="H35" i="43" s="1"/>
  <c r="I36" i="43"/>
  <c r="H29" i="43"/>
  <c r="L32" i="43"/>
  <c r="N28" i="42"/>
  <c r="L21" i="42"/>
  <c r="L26" i="42"/>
  <c r="L32" i="42"/>
  <c r="H36" i="42"/>
  <c r="H21" i="41"/>
  <c r="N28" i="41" s="1"/>
  <c r="L32" i="41"/>
  <c r="L26" i="41"/>
  <c r="L29" i="41" s="1"/>
  <c r="L24" i="40"/>
  <c r="H21" i="40"/>
  <c r="N28" i="40" s="1"/>
  <c r="H31" i="40"/>
  <c r="H35" i="40" s="1"/>
  <c r="H29" i="40"/>
  <c r="L26" i="39"/>
  <c r="L32" i="39"/>
  <c r="N28" i="38"/>
  <c r="G36" i="38"/>
  <c r="L32" i="38"/>
  <c r="H31" i="38"/>
  <c r="H35" i="38" s="1"/>
  <c r="I36" i="38"/>
  <c r="H29" i="38"/>
  <c r="L26" i="37"/>
  <c r="L32" i="37"/>
  <c r="L21" i="44" l="1"/>
  <c r="H37" i="44"/>
  <c r="N28" i="44"/>
  <c r="L29" i="43"/>
  <c r="K37" i="42"/>
  <c r="F59" i="42" s="1"/>
  <c r="L21" i="40"/>
  <c r="L36" i="40" s="1"/>
  <c r="H37" i="39"/>
  <c r="H36" i="39"/>
  <c r="K36" i="38"/>
  <c r="H36" i="37"/>
  <c r="K37" i="37"/>
  <c r="N28" i="37"/>
  <c r="K37" i="45"/>
  <c r="H37" i="45"/>
  <c r="F60" i="45" s="1"/>
  <c r="K37" i="44"/>
  <c r="L24" i="43"/>
  <c r="L36" i="43" s="1"/>
  <c r="L29" i="42"/>
  <c r="H37" i="42"/>
  <c r="F48" i="42" s="1"/>
  <c r="H36" i="41"/>
  <c r="K37" i="41"/>
  <c r="G48" i="41" s="1"/>
  <c r="F65" i="41" s="1"/>
  <c r="L35" i="40"/>
  <c r="H37" i="38"/>
  <c r="F60" i="38" s="1"/>
  <c r="K36" i="37"/>
  <c r="L29" i="37"/>
  <c r="K36" i="45"/>
  <c r="H36" i="43"/>
  <c r="H37" i="43"/>
  <c r="F48" i="43" s="1"/>
  <c r="F60" i="42"/>
  <c r="K19" i="1"/>
  <c r="H37" i="40"/>
  <c r="F60" i="40" s="1"/>
  <c r="K37" i="39"/>
  <c r="K36" i="39"/>
  <c r="L29" i="39"/>
  <c r="L21" i="38"/>
  <c r="L36" i="38" s="1"/>
  <c r="H37" i="37"/>
  <c r="F48" i="37" s="1"/>
  <c r="F59" i="45"/>
  <c r="G48" i="45"/>
  <c r="F65" i="45" s="1"/>
  <c r="L31" i="45"/>
  <c r="L35" i="45" s="1"/>
  <c r="L37" i="45" s="1"/>
  <c r="L36" i="45"/>
  <c r="H36" i="45"/>
  <c r="F48" i="44"/>
  <c r="F60" i="44"/>
  <c r="G48" i="44"/>
  <c r="F65" i="44" s="1"/>
  <c r="F59" i="44"/>
  <c r="F58" i="44" s="1"/>
  <c r="L24" i="44"/>
  <c r="H36" i="44"/>
  <c r="F59" i="43"/>
  <c r="G48" i="43"/>
  <c r="F65" i="43" s="1"/>
  <c r="L31" i="43"/>
  <c r="L35" i="43" s="1"/>
  <c r="L37" i="43" s="1"/>
  <c r="L31" i="42"/>
  <c r="L35" i="42" s="1"/>
  <c r="L37" i="42" s="1"/>
  <c r="L36" i="42"/>
  <c r="L31" i="41"/>
  <c r="L35" i="41" s="1"/>
  <c r="L37" i="41" s="1"/>
  <c r="L36" i="41"/>
  <c r="H37" i="41"/>
  <c r="H36" i="40"/>
  <c r="F59" i="40"/>
  <c r="G48" i="40"/>
  <c r="F65" i="40" s="1"/>
  <c r="F48" i="40"/>
  <c r="L31" i="39"/>
  <c r="L35" i="39" s="1"/>
  <c r="L37" i="39" s="1"/>
  <c r="L36" i="39"/>
  <c r="F48" i="39"/>
  <c r="F60" i="39"/>
  <c r="F48" i="38"/>
  <c r="L31" i="38"/>
  <c r="L35" i="38" s="1"/>
  <c r="F59" i="38"/>
  <c r="G48" i="38"/>
  <c r="F65" i="38" s="1"/>
  <c r="L31" i="37"/>
  <c r="L35" i="37" s="1"/>
  <c r="L36" i="37"/>
  <c r="G48" i="37"/>
  <c r="F65" i="37" s="1"/>
  <c r="F59" i="37"/>
  <c r="F48" i="45" l="1"/>
  <c r="F58" i="45"/>
  <c r="F64" i="44"/>
  <c r="F71" i="44"/>
  <c r="F70" i="44"/>
  <c r="F69" i="44" s="1"/>
  <c r="F64" i="43"/>
  <c r="F71" i="43"/>
  <c r="F70" i="43"/>
  <c r="F69" i="43" s="1"/>
  <c r="G48" i="42"/>
  <c r="F65" i="42" s="1"/>
  <c r="F71" i="42"/>
  <c r="F70" i="42"/>
  <c r="F69" i="42" s="1"/>
  <c r="F59" i="41"/>
  <c r="L37" i="40"/>
  <c r="F64" i="40"/>
  <c r="F71" i="40"/>
  <c r="F70" i="40"/>
  <c r="F69" i="40" s="1"/>
  <c r="F64" i="39"/>
  <c r="F71" i="39"/>
  <c r="F70" i="39"/>
  <c r="F69" i="39" s="1"/>
  <c r="F64" i="38"/>
  <c r="F71" i="38"/>
  <c r="F70" i="38"/>
  <c r="F69" i="38" s="1"/>
  <c r="L37" i="37"/>
  <c r="F64" i="37"/>
  <c r="F71" i="37"/>
  <c r="F70" i="37"/>
  <c r="F60" i="37"/>
  <c r="F58" i="37" s="1"/>
  <c r="F64" i="42"/>
  <c r="F49" i="42"/>
  <c r="H48" i="42"/>
  <c r="H49" i="42" s="1"/>
  <c r="F62" i="42"/>
  <c r="G49" i="42"/>
  <c r="F63" i="42"/>
  <c r="F63" i="41"/>
  <c r="G49" i="41"/>
  <c r="F60" i="43"/>
  <c r="F58" i="43" s="1"/>
  <c r="F58" i="42"/>
  <c r="F59" i="39"/>
  <c r="F58" i="39" s="1"/>
  <c r="G48" i="39"/>
  <c r="F65" i="39" s="1"/>
  <c r="F58" i="38"/>
  <c r="L37" i="38"/>
  <c r="F63" i="45"/>
  <c r="G49" i="45"/>
  <c r="F62" i="45"/>
  <c r="F49" i="45"/>
  <c r="H48" i="45"/>
  <c r="H49" i="45" s="1"/>
  <c r="L36" i="44"/>
  <c r="L37" i="44"/>
  <c r="F49" i="44"/>
  <c r="F62" i="44"/>
  <c r="H48" i="44"/>
  <c r="H49" i="44" s="1"/>
  <c r="G49" i="44"/>
  <c r="F63" i="44"/>
  <c r="F62" i="43"/>
  <c r="F49" i="43"/>
  <c r="H48" i="43"/>
  <c r="H49" i="43" s="1"/>
  <c r="F63" i="43"/>
  <c r="G49" i="43"/>
  <c r="F48" i="41"/>
  <c r="F60" i="41"/>
  <c r="F58" i="41" s="1"/>
  <c r="F62" i="40"/>
  <c r="F61" i="40" s="1"/>
  <c r="F49" i="40"/>
  <c r="H48" i="40"/>
  <c r="H49" i="40" s="1"/>
  <c r="F58" i="40"/>
  <c r="F63" i="40"/>
  <c r="G49" i="40"/>
  <c r="F62" i="39"/>
  <c r="F49" i="39"/>
  <c r="F63" i="38"/>
  <c r="G49" i="38"/>
  <c r="F49" i="38"/>
  <c r="F62" i="38"/>
  <c r="H48" i="38"/>
  <c r="H49" i="38" s="1"/>
  <c r="F63" i="37"/>
  <c r="G49" i="37"/>
  <c r="F62" i="37"/>
  <c r="F49" i="37"/>
  <c r="H48" i="37"/>
  <c r="H49" i="37" s="1"/>
  <c r="F64" i="45" l="1"/>
  <c r="F71" i="45"/>
  <c r="F70" i="45"/>
  <c r="F69" i="45" s="1"/>
  <c r="F61" i="43"/>
  <c r="F64" i="41"/>
  <c r="F71" i="41"/>
  <c r="F70" i="41"/>
  <c r="F69" i="41" s="1"/>
  <c r="H48" i="39"/>
  <c r="H49" i="39" s="1"/>
  <c r="F61" i="38"/>
  <c r="F61" i="37"/>
  <c r="F69" i="37"/>
  <c r="F61" i="45"/>
  <c r="F61" i="44"/>
  <c r="F61" i="42"/>
  <c r="G49" i="39"/>
  <c r="F63" i="39"/>
  <c r="F61" i="39" s="1"/>
  <c r="F62" i="41"/>
  <c r="F61" i="41" s="1"/>
  <c r="F49" i="41"/>
  <c r="H48" i="41"/>
  <c r="H49" i="41" s="1"/>
  <c r="G21" i="9" l="1"/>
  <c r="I21" i="9"/>
  <c r="J21" i="9"/>
  <c r="F21" i="9"/>
  <c r="K20" i="9"/>
  <c r="H20" i="9"/>
  <c r="H24" i="11"/>
  <c r="I26" i="11"/>
  <c r="I24" i="11"/>
  <c r="F25" i="11"/>
  <c r="I25" i="11" s="1"/>
  <c r="E72" i="1"/>
  <c r="F77" i="9"/>
  <c r="F67" i="9" s="1"/>
  <c r="F43" i="9"/>
  <c r="F32" i="11"/>
  <c r="F34" i="11"/>
  <c r="F35" i="11"/>
  <c r="H33" i="11"/>
  <c r="K34" i="9"/>
  <c r="H34" i="9"/>
  <c r="K33" i="9"/>
  <c r="H33" i="9"/>
  <c r="K32" i="9"/>
  <c r="H32" i="9"/>
  <c r="J31" i="9"/>
  <c r="J35" i="9" s="1"/>
  <c r="I31" i="9"/>
  <c r="I35" i="9" s="1"/>
  <c r="G31" i="9"/>
  <c r="G35" i="9" s="1"/>
  <c r="F31" i="9"/>
  <c r="F35" i="9" s="1"/>
  <c r="J29" i="9"/>
  <c r="I29" i="9"/>
  <c r="G29" i="9"/>
  <c r="F29" i="9"/>
  <c r="K28" i="9"/>
  <c r="H28" i="9"/>
  <c r="K27" i="9"/>
  <c r="H27" i="9"/>
  <c r="K26" i="9"/>
  <c r="H26" i="9"/>
  <c r="J24" i="9"/>
  <c r="I24" i="9"/>
  <c r="G24" i="9"/>
  <c r="F24" i="9"/>
  <c r="K23" i="9"/>
  <c r="H23" i="9"/>
  <c r="K19" i="9"/>
  <c r="H19" i="9"/>
  <c r="K18" i="9"/>
  <c r="H18" i="9"/>
  <c r="H90" i="1"/>
  <c r="H91" i="1"/>
  <c r="H92" i="1"/>
  <c r="H93" i="1"/>
  <c r="H94" i="1"/>
  <c r="H89" i="1"/>
  <c r="H84" i="1"/>
  <c r="H85" i="1"/>
  <c r="H86" i="1"/>
  <c r="H87" i="1"/>
  <c r="H88" i="1"/>
  <c r="H83" i="1"/>
  <c r="I94" i="1"/>
  <c r="I93" i="1"/>
  <c r="I92" i="1"/>
  <c r="I91" i="1"/>
  <c r="I90" i="1"/>
  <c r="I89" i="1"/>
  <c r="I88" i="1"/>
  <c r="I87" i="1"/>
  <c r="I86" i="1"/>
  <c r="I85" i="1"/>
  <c r="I84" i="1"/>
  <c r="I83" i="1"/>
  <c r="E57" i="1" l="1"/>
  <c r="E58" i="1" s="1"/>
  <c r="F66" i="9"/>
  <c r="G79" i="41"/>
  <c r="G79" i="45"/>
  <c r="G79" i="38"/>
  <c r="G79" i="39"/>
  <c r="G79" i="43"/>
  <c r="G79" i="42"/>
  <c r="G79" i="44"/>
  <c r="G79" i="37"/>
  <c r="G79" i="40"/>
  <c r="J36" i="9"/>
  <c r="I37" i="9"/>
  <c r="F36" i="9"/>
  <c r="G36" i="9"/>
  <c r="I36" i="9"/>
  <c r="J37" i="9"/>
  <c r="F37" i="9"/>
  <c r="G37" i="9"/>
  <c r="F75" i="9"/>
  <c r="L20" i="9"/>
  <c r="H21" i="9"/>
  <c r="K21" i="9"/>
  <c r="G79" i="9"/>
  <c r="J17" i="1"/>
  <c r="H30" i="1"/>
  <c r="H34" i="1" s="1"/>
  <c r="G17" i="1"/>
  <c r="G32" i="1"/>
  <c r="J32" i="1"/>
  <c r="J31" i="1"/>
  <c r="G18" i="1"/>
  <c r="I30" i="1"/>
  <c r="I34" i="1" s="1"/>
  <c r="J18" i="1"/>
  <c r="F30" i="1"/>
  <c r="F34" i="1" s="1"/>
  <c r="G31" i="1"/>
  <c r="K31" i="9"/>
  <c r="K35" i="9" s="1"/>
  <c r="H24" i="9"/>
  <c r="L19" i="9"/>
  <c r="L28" i="9"/>
  <c r="L26" i="9"/>
  <c r="L23" i="9"/>
  <c r="H29" i="9"/>
  <c r="K24" i="9"/>
  <c r="L33" i="9"/>
  <c r="K29" i="9"/>
  <c r="L18" i="9"/>
  <c r="L32" i="9"/>
  <c r="L34" i="9"/>
  <c r="H31" i="9"/>
  <c r="L27" i="9"/>
  <c r="N28" i="9" l="1"/>
  <c r="J20" i="1"/>
  <c r="G20" i="1"/>
  <c r="H36" i="9"/>
  <c r="K36" i="9"/>
  <c r="K37" i="9"/>
  <c r="H35" i="9"/>
  <c r="H37" i="9" s="1"/>
  <c r="L21" i="9"/>
  <c r="F54" i="9"/>
  <c r="K32" i="1"/>
  <c r="G30" i="1"/>
  <c r="J30" i="1"/>
  <c r="K17" i="1"/>
  <c r="K31" i="1"/>
  <c r="K18" i="1"/>
  <c r="L24" i="9"/>
  <c r="L31" i="9"/>
  <c r="L35" i="9" s="1"/>
  <c r="L29" i="9"/>
  <c r="F28" i="1"/>
  <c r="H28" i="1"/>
  <c r="I28" i="1"/>
  <c r="E28" i="1"/>
  <c r="D18" i="8"/>
  <c r="D19" i="8"/>
  <c r="D20" i="8"/>
  <c r="D21" i="8"/>
  <c r="D22" i="8"/>
  <c r="D17" i="8"/>
  <c r="D12" i="8"/>
  <c r="D13" i="8"/>
  <c r="D14" i="8"/>
  <c r="D15" i="8"/>
  <c r="D16" i="8"/>
  <c r="D11" i="8"/>
  <c r="C18" i="8"/>
  <c r="C19" i="8"/>
  <c r="C20" i="8"/>
  <c r="C21" i="8"/>
  <c r="C22" i="8"/>
  <c r="C17" i="8"/>
  <c r="C12" i="8"/>
  <c r="C13" i="8"/>
  <c r="C14" i="8"/>
  <c r="C15" i="8"/>
  <c r="C16" i="8"/>
  <c r="C11" i="8"/>
  <c r="K20" i="1" l="1"/>
  <c r="F48" i="9"/>
  <c r="F60" i="9"/>
  <c r="F59" i="9"/>
  <c r="G48" i="9"/>
  <c r="F65" i="9" s="1"/>
  <c r="E55" i="1" s="1"/>
  <c r="L36" i="9"/>
  <c r="L37" i="9"/>
  <c r="F78" i="9"/>
  <c r="G78" i="9" s="1"/>
  <c r="K30" i="1"/>
  <c r="F64" i="9" l="1"/>
  <c r="E53" i="1" s="1"/>
  <c r="F71" i="9"/>
  <c r="E62" i="1" s="1"/>
  <c r="F70" i="9"/>
  <c r="E61" i="1" s="1"/>
  <c r="E65" i="1"/>
  <c r="E66" i="1" s="1"/>
  <c r="G66" i="1" s="1"/>
  <c r="G49" i="9"/>
  <c r="F65" i="1"/>
  <c r="F67" i="1" s="1"/>
  <c r="F58" i="9"/>
  <c r="F62" i="9"/>
  <c r="F49" i="9"/>
  <c r="H48" i="9"/>
  <c r="H49" i="9" s="1"/>
  <c r="F63" i="9"/>
  <c r="E51" i="1" s="1"/>
  <c r="G54" i="9"/>
  <c r="H53" i="9"/>
  <c r="H54" i="9" s="1"/>
  <c r="C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E56" i="1" l="1"/>
  <c r="E60" i="1"/>
  <c r="F69" i="9"/>
  <c r="E54" i="1"/>
  <c r="E52" i="1" s="1"/>
  <c r="E49" i="1"/>
  <c r="E50" i="1" s="1"/>
  <c r="E48" i="1" s="1"/>
  <c r="E47" i="1" s="1"/>
  <c r="F61" i="9"/>
  <c r="E67" i="1"/>
  <c r="E41" i="7"/>
  <c r="B4" i="7" l="1"/>
  <c r="B5" i="7"/>
  <c r="B3" i="7"/>
  <c r="J33" i="1" l="1"/>
  <c r="J34" i="1" s="1"/>
  <c r="J27" i="1"/>
  <c r="J26" i="1"/>
  <c r="J25" i="1"/>
  <c r="J22" i="1"/>
  <c r="G33" i="1"/>
  <c r="G34" i="1" s="1"/>
  <c r="G26" i="1"/>
  <c r="G22" i="1"/>
  <c r="G27" i="1"/>
  <c r="H23" i="1"/>
  <c r="H36" i="1" s="1"/>
  <c r="H39" i="1" s="1"/>
  <c r="E23" i="1"/>
  <c r="E35" i="1" l="1"/>
  <c r="E36" i="1"/>
  <c r="H35" i="1"/>
  <c r="G70" i="1"/>
  <c r="G72" i="1" s="1"/>
  <c r="F23" i="1"/>
  <c r="F36" i="1" s="1"/>
  <c r="K22" i="1"/>
  <c r="K26" i="1"/>
  <c r="K27" i="1"/>
  <c r="K33" i="1"/>
  <c r="K34" i="1" s="1"/>
  <c r="J28" i="1"/>
  <c r="I23" i="1"/>
  <c r="I36" i="1" s="1"/>
  <c r="I39" i="1" s="1"/>
  <c r="G25" i="1"/>
  <c r="F38" i="1" l="1"/>
  <c r="F39" i="1" s="1"/>
  <c r="E38" i="1"/>
  <c r="E39" i="1" s="1"/>
  <c r="F35" i="1"/>
  <c r="I35" i="1"/>
  <c r="J23" i="1"/>
  <c r="J35" i="1" s="1"/>
  <c r="G23" i="1"/>
  <c r="G35" i="1" s="1"/>
  <c r="G28" i="1"/>
  <c r="K25" i="1"/>
  <c r="G36" i="1" l="1"/>
  <c r="J36" i="1"/>
  <c r="J39" i="1" s="1"/>
  <c r="E45" i="1" s="1"/>
  <c r="G65" i="1"/>
  <c r="G67" i="1" s="1"/>
  <c r="K23" i="1"/>
  <c r="K35" i="1" s="1"/>
  <c r="K28" i="1"/>
  <c r="K36" i="1" l="1"/>
  <c r="G38" i="1"/>
  <c r="G39" i="1" s="1"/>
  <c r="K39" i="1" l="1"/>
  <c r="E44" i="1" s="1"/>
  <c r="E46" i="1"/>
</calcChain>
</file>

<file path=xl/sharedStrings.xml><?xml version="1.0" encoding="utf-8"?>
<sst xmlns="http://schemas.openxmlformats.org/spreadsheetml/2006/main" count="1526" uniqueCount="212">
  <si>
    <t>Nr. crt</t>
  </si>
  <si>
    <t>Denumirea capitolelor şi subcapitolelor</t>
  </si>
  <si>
    <t>Cheltuieli eligibile</t>
  </si>
  <si>
    <t>Total eligibil</t>
  </si>
  <si>
    <t>Cheltuieli neeligibile</t>
  </si>
  <si>
    <t>Total neeligibil</t>
  </si>
  <si>
    <t>TOTAL</t>
  </si>
  <si>
    <t>Baza</t>
  </si>
  <si>
    <t>TVA elig.</t>
  </si>
  <si>
    <t>TVA ne-elig.</t>
  </si>
  <si>
    <t>CAP. 2</t>
  </si>
  <si>
    <t>Cheltuieli pt asigurarea utilităţilor necesare obiectivului</t>
  </si>
  <si>
    <t>2.1</t>
  </si>
  <si>
    <t>Cheltuieli pentru asigurarea utilitatilor necesare obiectivului</t>
  </si>
  <si>
    <t> TOTAL CAPITOL 2</t>
  </si>
  <si>
    <t>CAP. 3</t>
  </si>
  <si>
    <t>3.1</t>
  </si>
  <si>
    <t>3.2</t>
  </si>
  <si>
    <t>3.3</t>
  </si>
  <si>
    <t>CAP. 4</t>
  </si>
  <si>
    <t>Cheltuieli pentru investiţia de bază</t>
  </si>
  <si>
    <t>4.1</t>
  </si>
  <si>
    <t>Construcţii şi instalaţii</t>
  </si>
  <si>
    <t>4.2</t>
  </si>
  <si>
    <t>TOTAL CAPITOL 4</t>
  </si>
  <si>
    <t>CAP. 5</t>
  </si>
  <si>
    <t>Alte cheltuieli</t>
  </si>
  <si>
    <t>5.1</t>
  </si>
  <si>
    <t>Organizare de santier</t>
  </si>
  <si>
    <t>Cheltuieli diverse și neprevăzute</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</si>
  <si>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</si>
  <si>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</si>
  <si>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</si>
  <si>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</si>
  <si>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</si>
  <si>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</si>
  <si>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</si>
  <si>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</si>
  <si>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</si>
  <si>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</si>
  <si>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</si>
  <si>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</si>
  <si>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</si>
  <si>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</si>
  <si>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III</t>
  </si>
  <si>
    <t>Finanțarea nerambursabilă totală solicitată</t>
  </si>
  <si>
    <t>DA</t>
  </si>
  <si>
    <t>NU</t>
  </si>
  <si>
    <t>D</t>
  </si>
  <si>
    <t>A</t>
  </si>
  <si>
    <t>B</t>
  </si>
  <si>
    <t xml:space="preserve">Valoarea totala eligibilă, inclusiv TVA aferenta  </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</si>
  <si>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</si>
  <si>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</si>
  <si>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</si>
  <si>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</si>
  <si>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</si>
  <si>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</si>
  <si>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</si>
  <si>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</si>
  <si>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</si>
  <si>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</si>
  <si>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</si>
  <si>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</si>
  <si>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</si>
  <si>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</si>
  <si>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</si>
  <si>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</si>
  <si>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</si>
  <si>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</si>
  <si>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</si>
  <si>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</si>
  <si>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</si>
  <si>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</si>
  <si>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</si>
  <si>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</si>
  <si>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</si>
  <si>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</si>
  <si>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</si>
  <si>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</si>
  <si>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</si>
  <si>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</si>
  <si>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</si>
  <si>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</si>
  <si>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</si>
  <si>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</si>
  <si>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</si>
  <si>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</si>
  <si>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</si>
  <si>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MIJLOCIE</t>
  </si>
  <si>
    <t>MICA SAU MICRO</t>
  </si>
  <si>
    <t>BH</t>
  </si>
  <si>
    <t>CJ</t>
  </si>
  <si>
    <t>BN</t>
  </si>
  <si>
    <t>MM</t>
  </si>
  <si>
    <t>SM</t>
  </si>
  <si>
    <t>SJ</t>
  </si>
  <si>
    <t>PROGRAMUL REGIONAL NORD-VEST 2021-2027</t>
  </si>
  <si>
    <t>PRIORITATEA: 3 ”O regiune cu comunităţi prietenoase cu mediul”</t>
  </si>
  <si>
    <t>OBIECTIV SPECIFIC: OS 2.1 B (I) „Promovarea eficienței energetice și reducerea emisiilor de gaze cu efect de seră”</t>
  </si>
  <si>
    <t>ACTIUNEA: a) ”Creșterea eficienței energetice în regiune ca parte a investițiilor în sectorul locuințelor”</t>
  </si>
  <si>
    <t>CAP. 1</t>
  </si>
  <si>
    <t>Cheltuieli pentru obţinerea şi amenajarea terenului</t>
  </si>
  <si>
    <t>1.2</t>
  </si>
  <si>
    <t>Cheltuieli cu amenajarea terenului</t>
  </si>
  <si>
    <t>1.1</t>
  </si>
  <si>
    <t>Cheltuieli cu amenajări pentru protecţia mediului şi aducerea terenului la starea iniţială</t>
  </si>
  <si>
    <t> TOTAL CAPITOL 1</t>
  </si>
  <si>
    <t>Dotări (se includ utilaje, echipamente tehnologice şi funcţionale cu și fără montaj, dotări, active necorporale)</t>
  </si>
  <si>
    <t>Construcţii, instalaţii și dotări (utilaje, echipamente tehnologice şi funcţionale cu sau fără montaj, dotări, active necorporale) aferente măsurilor conexe, care nu conduc la creșterea eficienței energetice</t>
  </si>
  <si>
    <t>Lucrări de construcţii şi instalaţii aferente organizării de şantier</t>
  </si>
  <si>
    <t>Cheltuieli conexe organizării de şantier</t>
  </si>
  <si>
    <t>UAT este administrator de schema de ajutor de minimis</t>
  </si>
  <si>
    <t>CATEGORIA DE APARTAMENTE</t>
  </si>
  <si>
    <t>CHELTUIELI ELIGIBILE</t>
  </si>
  <si>
    <t>CHELTUIELI NEELIGIBILE</t>
  </si>
  <si>
    <t>COFINANTARE AP</t>
  </si>
  <si>
    <t>COFINANTARE SOLICITANT</t>
  </si>
  <si>
    <t>CATEGORIA DE APARTAMENTE DE TIP A</t>
  </si>
  <si>
    <t>CAT A</t>
  </si>
  <si>
    <t>CAT. B</t>
  </si>
  <si>
    <t>- IMM-urile care dețin spații de locuit sau spații cu altă destinație decât locuință în blocurile propuse la renovare energetică care beneficiaza de ajutor de minimis</t>
  </si>
  <si>
    <t>COFINANTARE FEDR + BUGETUL DE STAT /  AJUTOR DE MINMIS</t>
  </si>
  <si>
    <t>CAT. C</t>
  </si>
  <si>
    <t>- apartamente cu destinaţie locuinţă (inclusiv apartamentelor declarate la ONRC ca sedii sociale de firmă, care nu desfăşoară activitate economică, cu destinaţie locuință), aflate în proprietatea persoanelor fizice</t>
  </si>
  <si>
    <t>CATEGORIA DE APARTAMENTE DE TIP C</t>
  </si>
  <si>
    <t>CAT. D</t>
  </si>
  <si>
    <t>CATEGORIA DE APARTAMENTE DE TIP D</t>
  </si>
  <si>
    <t xml:space="preserve">C </t>
  </si>
  <si>
    <t>NR. CRT.</t>
  </si>
  <si>
    <t>COFINANTARE IMM</t>
  </si>
  <si>
    <t>- apartamente cu destinaţie locuinţă (inclusiv apartamentelor declarate la ONRC ca sedii sociale de firmă, care nu desfăşoară activitate economică, cu destinaţie locuinţă), aflate în proprietatea persoanelor juridice, a Solicitantului sau a autorităţilor şi instituţiilor publice; 
- apartamente cu destinaţie de spaţii comerciale sau spaţii cu altă destinaţie decât cea de locuinţă, aflate în proprietatea persoanelor fizice, a persoanelor juridice, a Solicitantului sau a autorităţilor şi instituţiilor publice</t>
  </si>
  <si>
    <t>Contributie IMM-uri</t>
  </si>
  <si>
    <t>IV</t>
  </si>
  <si>
    <t>Contribuţia solicitantului la cheltuieli neeligibile</t>
  </si>
  <si>
    <t>II.c</t>
  </si>
  <si>
    <t>Numar de IMM-uri</t>
  </si>
  <si>
    <t>curs euro</t>
  </si>
  <si>
    <t xml:space="preserve">Foaia de calcul "1-Input" - </t>
  </si>
  <si>
    <t>Foaia de calcul "2-Buget cerere"</t>
  </si>
  <si>
    <t>SURSE DE FINANŢARE - IMM-uri</t>
  </si>
  <si>
    <t xml:space="preserve">PROCENT COTA PARTE INDIVIZA PROPRIETATE </t>
  </si>
  <si>
    <t>Se completeaza celula "J52" - cu optiunea aleasa pentru calitatea UAT-ului ca administrator de schemă de ajutor de minimis</t>
  </si>
  <si>
    <t>Foile de calcul "Buget - comp "x"</t>
  </si>
  <si>
    <t>CHELTUIELI (cu exceptia celor aferente IMM-urilor care beneficiaza de ajutor de minimis)</t>
  </si>
  <si>
    <t>CHELTUIELI (aferente IMM-urilor care beneficiaza de ajutor de minimis)</t>
  </si>
  <si>
    <t>TOTAL SURSE DE FINANŢARE - COMPONENTA 1</t>
  </si>
  <si>
    <t>TOTAL SURSE DE FINANŢARE - COMPONENTA 2</t>
  </si>
  <si>
    <t>TOTAL SURSE DE FINANŢARE - COMPONENTA 3</t>
  </si>
  <si>
    <t>TOTAL SURSE DE FINANŢARE - COMPONENTA 4</t>
  </si>
  <si>
    <t>TOTAL SURSE DE FINANŢARE - COMPONENTA 6</t>
  </si>
  <si>
    <t>TOTAL SURSE DE FINANŢARE - COMPONENTA 5</t>
  </si>
  <si>
    <t>TOTAL SURSE DE FINANŢARE - COMPONENTA 9</t>
  </si>
  <si>
    <t>TOTAL SURSE DE FINANŢARE - COMPONENTA 8</t>
  </si>
  <si>
    <t>TOTAL SURSE DE FINANŢARE - COMPONENTA 7</t>
  </si>
  <si>
    <t>- apartamente cu destinaţie locuinţă (inclusiv apartamentelor declarate la ONRC ca sedii sociale de firmă, care nu desfăşoară activitate economică, cu destinaţie locuință), aflate în proprietatea persoanelor fizice din Asociatii de proprietari aflati in saracie energetica, cat si alte categorii care sunt eligibile pentru ajutor social  (persoane aflate in deprivare materiala)</t>
  </si>
  <si>
    <t>COFINANTARE SUPLIMENTARA BUGETUL DE STAT</t>
  </si>
  <si>
    <t>COFINANTARE CHELTUIELI NEELIGIBILE</t>
  </si>
  <si>
    <t>COFINANTARE CHELTUIELI ELIGIBILE</t>
  </si>
  <si>
    <t>1.3</t>
  </si>
  <si>
    <t>Cheltuieli pentru relocarea/protecţia utilităţilor (devieri reţele de utilităţi din amplasament)</t>
  </si>
  <si>
    <t>Corelare cu Devizul General</t>
  </si>
  <si>
    <t>1.4</t>
  </si>
  <si>
    <t>4.2, 4.3, 4.4, 4.5, 4.6</t>
  </si>
  <si>
    <t>4.1, 4.2, 4.3, 4.4, 4.5, 4.6</t>
  </si>
  <si>
    <t>TOTAL CAPITOL 3</t>
  </si>
  <si>
    <t>4.1.1.</t>
  </si>
  <si>
    <t>4.1.2.</t>
  </si>
  <si>
    <t>5.1.1</t>
  </si>
  <si>
    <t>5.1.2</t>
  </si>
  <si>
    <t>.5.3</t>
  </si>
  <si>
    <t>TOTAL INVESTITIA DE BAZA</t>
  </si>
  <si>
    <t>TOTAL CHELTUIELI DIRECTE</t>
  </si>
  <si>
    <t>CHELTUIELI INDIRECTE</t>
  </si>
  <si>
    <t>CHELTUIELI DIRECTE</t>
  </si>
  <si>
    <t>CHELTUIELI</t>
  </si>
  <si>
    <t>VERIFICARE</t>
  </si>
  <si>
    <t>CHELTUIELI (cu exceptia cheltuielilor aferente IMM-urilor care beneficiaza de ajutor de minimis)</t>
  </si>
  <si>
    <t>Valoarea totală a cererii de finantare, din care:</t>
  </si>
  <si>
    <t>Se completeaza celula "E39" - cursul inforeuro din luna publicării ghidului solicitantului</t>
  </si>
  <si>
    <t>Se completeaza celulele "F53" si "G53" doar daca UAT-ul a optat pentru calitatea de administrator de schema de ajutor de minimis.</t>
  </si>
  <si>
    <t>Se completeaza celula "F45" doar daca UAT-ul a optat pentru calitatea de administrator de schema de ajutor de minimis.</t>
  </si>
  <si>
    <t>Se completeaza celulele "F40", "F41", "F42" cu cota indiviza aferenta fiecarei categorii de apartament, asa cum sunt definite in foaia de calcul "1-Input", calculata la suprafata totala comuna a blocului din care s-a scazut suprafata aferenta IMM-urilor, doar daca UAT-ul a optat pentru calitatea de administrator de schema de ajutor de minimis</t>
  </si>
  <si>
    <t>TOTAL CHELTUIELI INDIRECTE (7% din cheltuielile directe)</t>
  </si>
  <si>
    <t>Contribuţia solicitantului la cheltuieli eligibile, din care:</t>
  </si>
  <si>
    <t>cheltuieli eligibile directe</t>
  </si>
  <si>
    <t>cheltuieli eligibile indirecte</t>
  </si>
  <si>
    <t>II.c.1</t>
  </si>
  <si>
    <t>II.c.2</t>
  </si>
  <si>
    <t>III.1</t>
  </si>
  <si>
    <t>III.2</t>
  </si>
  <si>
    <t>II.a.1</t>
  </si>
  <si>
    <t>II.a.2</t>
  </si>
  <si>
    <t>Contributie IMM-uri, din care:</t>
  </si>
  <si>
    <t>CHELTUIELI ELIGIBILE DIRECTE</t>
  </si>
  <si>
    <t>CHELTUIELI ELIGIBILE INDIRECTE</t>
  </si>
  <si>
    <t>Contributia Asociatiei de proprietari la cheltuieli eligibile</t>
  </si>
  <si>
    <t>II.d</t>
  </si>
  <si>
    <t>Contributia Asociatiei de proprietari la cheltuieli neeligibile</t>
  </si>
  <si>
    <t>Contributia Asociatiei de proprietari la cheltuieli eligibile, din care:</t>
  </si>
  <si>
    <t>Finanțarea nerambursabilă totală solicitată, din care:</t>
  </si>
  <si>
    <t>IV.1</t>
  </si>
  <si>
    <t>IV.2</t>
  </si>
  <si>
    <t>Contributie suplimentara de la bugetul de stat</t>
  </si>
  <si>
    <t>Cofinantare FEDR si de la bugetul de stat</t>
  </si>
  <si>
    <t>Contributie IMM-uri la cheltuieli eligibile</t>
  </si>
  <si>
    <t>Contributie IMM-uri la cheltuieli neeligibile</t>
  </si>
  <si>
    <t xml:space="preserve">cheltuieli eligibile directe </t>
  </si>
  <si>
    <t>cheltuieli neeligibile</t>
  </si>
  <si>
    <t>III.3</t>
  </si>
  <si>
    <t xml:space="preserve">cheltuieli eligibile indirecte </t>
  </si>
  <si>
    <t>Apel de proiecte PRNV/2023/311.A/1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</si>
</sst>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8"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sz val="12"/>
      <color theme="1"/>
      <name val="Arial Narrow"/>
      <family val="2"/>
    </font>
    <font>
      <b/>
      <sz val="12"/>
      <name val="Arial Narrow"/>
      <family val="2"/>
    </font>
    <font>
      <sz val="8"/>
      <name val="Calibri"/>
      <family val="2"/>
      <charset val="238"/>
      <scheme val="minor"/>
    </font>
    <font>
      <b/>
      <sz val="12"/>
      <color theme="1"/>
      <name val="Calibri"/>
      <family val="2"/>
      <scheme val="minor"/>
    </font>
    <font>
      <b/>
      <i/>
      <sz val="10"/>
      <color theme="1"/>
      <name val="Arial Narrow"/>
      <family val="2"/>
    </font>
    <font>
      <b/>
      <sz val="11"/>
      <name val="Arial Narrow"/>
      <family val="2"/>
    </font>
    <font>
      <b/>
      <sz val="14"/>
      <name val="Arial Narrow"/>
      <family val="2"/>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8"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261">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2" xfId="2" applyFont="1" applyBorder="1" applyAlignment="1" applyProtection="1">
      <alignment horizontal="right" vertical="center" wrapText="1"/>
      <protection locked="0"/>
    </xf>
    <xf numFmtId="49" fontId="10" fillId="3" borderId="30" xfId="1" applyNumberFormat="1" applyFont="1" applyFill="1" applyBorder="1" applyAlignment="1" applyProtection="1">
      <alignment horizontal="left" indent="1"/>
      <protection locked="0"/>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29" xfId="0" applyNumberFormat="1" applyFont="1" applyBorder="1" applyAlignment="1">
      <alignment horizontal="center" vertical="center" wrapText="1"/>
    </xf>
    <xf numFmtId="49" fontId="10" fillId="3" borderId="38" xfId="1" applyNumberFormat="1" applyFont="1" applyFill="1" applyBorder="1" applyAlignment="1" applyProtection="1">
      <alignment horizontal="left" indent="1"/>
      <protection locked="0"/>
    </xf>
    <xf numFmtId="4" fontId="2" fillId="2" borderId="29" xfId="0" applyNumberFormat="1" applyFont="1" applyFill="1" applyBorder="1" applyAlignment="1">
      <alignment horizontal="right" vertical="top"/>
    </xf>
    <xf numFmtId="0" fontId="3" fillId="2" borderId="0" xfId="0" applyFont="1" applyFill="1" applyProtection="1">
      <protection locked="0"/>
    </xf>
    <xf numFmtId="0" fontId="5" fillId="2" borderId="3" xfId="0" applyFont="1" applyFill="1" applyBorder="1" applyProtection="1">
      <protection locked="0"/>
    </xf>
    <xf numFmtId="0" fontId="5" fillId="2" borderId="5" xfId="0" applyFont="1" applyFill="1" applyBorder="1" applyProtection="1">
      <protection locked="0"/>
    </xf>
    <xf numFmtId="0" fontId="5" fillId="2" borderId="8"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xf numFmtId="0" fontId="5" fillId="2" borderId="6" xfId="0" applyFont="1" applyFill="1" applyBorder="1"/>
    <xf numFmtId="0" fontId="5" fillId="2" borderId="7" xfId="0" applyFont="1" applyFill="1" applyBorder="1"/>
    <xf numFmtId="0" fontId="5" fillId="2" borderId="8" xfId="0" applyFont="1" applyFill="1" applyBorder="1"/>
    <xf numFmtId="0" fontId="5" fillId="2" borderId="10" xfId="0" applyFont="1" applyFill="1" applyBorder="1"/>
    <xf numFmtId="0" fontId="5" fillId="2" borderId="0" xfId="0" applyFont="1" applyFill="1" applyAlignment="1" applyProtection="1">
      <alignment horizontal="center" vertical="center"/>
      <protection locked="0"/>
    </xf>
    <xf numFmtId="3" fontId="3" fillId="3" borderId="29" xfId="0" applyNumberFormat="1" applyFont="1" applyFill="1" applyBorder="1" applyAlignment="1" applyProtection="1">
      <alignment vertical="center"/>
      <protection locked="0"/>
    </xf>
    <xf numFmtId="0" fontId="3" fillId="2" borderId="1" xfId="0" applyFont="1" applyFill="1" applyBorder="1" applyAlignment="1" applyProtection="1">
      <alignment horizontal="center" vertical="center"/>
      <protection locked="0"/>
    </xf>
    <xf numFmtId="0" fontId="3" fillId="2" borderId="1" xfId="0" applyFont="1" applyFill="1" applyBorder="1" applyProtection="1">
      <protection locked="0"/>
    </xf>
    <xf numFmtId="3" fontId="5" fillId="2" borderId="29" xfId="0" applyNumberFormat="1" applyFont="1" applyFill="1" applyBorder="1" applyAlignment="1">
      <alignment vertical="center"/>
    </xf>
    <xf numFmtId="0" fontId="3" fillId="4" borderId="0" xfId="0" applyFont="1" applyFill="1" applyProtection="1">
      <protection locked="0"/>
    </xf>
    <xf numFmtId="0" fontId="5" fillId="2" borderId="4" xfId="0" applyFont="1" applyFill="1" applyBorder="1" applyProtection="1">
      <protection locked="0"/>
    </xf>
    <xf numFmtId="0" fontId="5" fillId="2" borderId="9" xfId="0" applyFont="1" applyFill="1" applyBorder="1" applyProtection="1">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0" fontId="4" fillId="2" borderId="1" xfId="0" applyFont="1" applyFill="1" applyBorder="1" applyAlignment="1" applyProtection="1">
      <alignment vertical="center" wrapText="1"/>
      <protection locked="0"/>
    </xf>
    <xf numFmtId="49" fontId="6" fillId="2" borderId="0" xfId="2" applyNumberFormat="1" applyFont="1" applyFill="1" applyAlignment="1" applyProtection="1">
      <alignment horizontal="right" vertical="center"/>
      <protection locked="0"/>
    </xf>
    <xf numFmtId="0" fontId="12" fillId="2" borderId="0" xfId="2" applyFont="1" applyFill="1" applyAlignment="1" applyProtection="1">
      <alignment horizontal="center" vertical="center" wrapText="1"/>
      <protection locked="0"/>
    </xf>
    <xf numFmtId="4" fontId="12" fillId="2" borderId="0" xfId="2" applyNumberFormat="1" applyFont="1" applyFill="1" applyAlignment="1" applyProtection="1">
      <alignment horizontal="right"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3" fillId="2" borderId="0" xfId="0" applyNumberFormat="1" applyFont="1" applyFill="1" applyProtection="1">
      <protection locked="0"/>
    </xf>
    <xf numFmtId="0" fontId="5" fillId="0" borderId="21"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7"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0" fontId="5" fillId="0" borderId="19" xfId="2" applyFont="1" applyBorder="1" applyAlignment="1" applyProtection="1">
      <alignment vertical="center" wrapText="1"/>
      <protection locked="0"/>
    </xf>
    <xf numFmtId="9" fontId="3" fillId="2" borderId="0" xfId="1" applyFont="1" applyFill="1" applyAlignment="1" applyProtection="1">
      <alignment vertical="center"/>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29" xfId="0" applyNumberFormat="1" applyFont="1" applyBorder="1" applyAlignment="1" applyProtection="1">
      <alignment horizontal="center" vertical="center" wrapText="1"/>
      <protection locked="0"/>
    </xf>
    <xf numFmtId="4" fontId="4" fillId="0" borderId="29" xfId="0" applyNumberFormat="1" applyFont="1" applyBorder="1" applyAlignment="1" applyProtection="1">
      <alignment horizontal="center" vertical="center"/>
      <protection locked="0"/>
    </xf>
    <xf numFmtId="3" fontId="3" fillId="3" borderId="30" xfId="0" applyNumberFormat="1" applyFont="1" applyFill="1" applyBorder="1" applyAlignment="1" applyProtection="1">
      <alignment vertical="center"/>
      <protection locked="0"/>
    </xf>
    <xf numFmtId="3" fontId="3" fillId="3" borderId="39" xfId="0" applyNumberFormat="1" applyFont="1" applyFill="1" applyBorder="1" applyAlignment="1" applyProtection="1">
      <alignment vertical="center"/>
      <protection locked="0"/>
    </xf>
    <xf numFmtId="0" fontId="2" fillId="2" borderId="29" xfId="0" applyFont="1" applyFill="1" applyBorder="1" applyAlignment="1" applyProtection="1">
      <alignment vertical="top" wrapText="1"/>
      <protection locked="0"/>
    </xf>
    <xf numFmtId="10" fontId="2" fillId="2" borderId="29" xfId="0" applyNumberFormat="1" applyFont="1" applyFill="1" applyBorder="1" applyAlignment="1" applyProtection="1">
      <alignment horizontal="right" vertical="top"/>
      <protection locked="0"/>
    </xf>
    <xf numFmtId="3" fontId="5" fillId="2" borderId="30" xfId="0" applyNumberFormat="1" applyFont="1" applyFill="1" applyBorder="1" applyAlignment="1">
      <alignment vertical="center"/>
    </xf>
    <xf numFmtId="3" fontId="5" fillId="2" borderId="39" xfId="0" applyNumberFormat="1" applyFont="1" applyFill="1" applyBorder="1" applyAlignment="1">
      <alignment vertical="center"/>
    </xf>
    <xf numFmtId="0" fontId="0" fillId="2" borderId="4" xfId="0" applyFill="1" applyBorder="1" applyProtection="1">
      <protection locked="0"/>
    </xf>
    <xf numFmtId="0" fontId="0" fillId="2" borderId="5" xfId="0" applyFill="1" applyBorder="1" applyProtection="1">
      <protection locked="0"/>
    </xf>
    <xf numFmtId="0" fontId="0" fillId="2" borderId="9" xfId="0" applyFill="1" applyBorder="1" applyProtection="1">
      <protection locked="0"/>
    </xf>
    <xf numFmtId="0" fontId="0" fillId="2" borderId="10" xfId="0" applyFill="1" applyBorder="1" applyProtection="1">
      <protection locked="0"/>
    </xf>
    <xf numFmtId="0" fontId="0" fillId="0" borderId="0" xfId="0" applyAlignment="1">
      <alignment horizontal="center"/>
    </xf>
    <xf numFmtId="9" fontId="0" fillId="0" borderId="0" xfId="1" applyFont="1"/>
    <xf numFmtId="9" fontId="0" fillId="0" borderId="0" xfId="0" applyNumberFormat="1"/>
    <xf numFmtId="0" fontId="0" fillId="2" borderId="0" xfId="0" applyFill="1"/>
    <xf numFmtId="0" fontId="0" fillId="6" borderId="0" xfId="0" applyFill="1"/>
    <xf numFmtId="0" fontId="0" fillId="0" borderId="0" xfId="0" applyProtection="1">
      <protection locked="0"/>
    </xf>
    <xf numFmtId="0" fontId="0" fillId="0" borderId="0" xfId="0" applyAlignment="1" applyProtection="1">
      <alignment horizontal="center"/>
      <protection locked="0"/>
    </xf>
    <xf numFmtId="9" fontId="0" fillId="0" borderId="0" xfId="1" applyFont="1" applyProtection="1">
      <protection locked="0"/>
    </xf>
    <xf numFmtId="9" fontId="0" fillId="0" borderId="0" xfId="0" applyNumberFormat="1" applyProtection="1">
      <protection locked="0"/>
    </xf>
    <xf numFmtId="0" fontId="4" fillId="2" borderId="2" xfId="2" applyFont="1" applyFill="1" applyBorder="1" applyAlignment="1" applyProtection="1">
      <alignment horizontal="left" vertical="center" wrapText="1"/>
      <protection locked="0"/>
    </xf>
    <xf numFmtId="4" fontId="4" fillId="2" borderId="1" xfId="2" applyNumberFormat="1" applyFont="1" applyFill="1" applyBorder="1" applyAlignment="1" applyProtection="1">
      <alignment horizontal="right" vertical="center"/>
      <protection locked="0"/>
    </xf>
    <xf numFmtId="0" fontId="5" fillId="4" borderId="0" xfId="0" applyFont="1" applyFill="1" applyProtection="1">
      <protection locked="0"/>
    </xf>
    <xf numFmtId="0" fontId="4" fillId="2" borderId="0" xfId="2" applyFont="1" applyFill="1" applyAlignment="1" applyProtection="1">
      <alignment horizontal="left" vertical="center"/>
      <protection locked="0"/>
    </xf>
    <xf numFmtId="0" fontId="2" fillId="2" borderId="0" xfId="2" applyFont="1" applyFill="1" applyAlignment="1" applyProtection="1">
      <alignment horizontal="left" vertical="center" wrapText="1"/>
      <protection locked="0"/>
    </xf>
    <xf numFmtId="0" fontId="11" fillId="3" borderId="40" xfId="0" applyFont="1" applyFill="1" applyBorder="1" applyAlignment="1" applyProtection="1">
      <alignment horizontal="center" vertical="center"/>
      <protection locked="0"/>
    </xf>
    <xf numFmtId="0" fontId="0" fillId="2" borderId="0" xfId="0" applyFill="1" applyAlignment="1" applyProtection="1">
      <alignment horizontal="center"/>
      <protection locked="0"/>
    </xf>
    <xf numFmtId="9" fontId="0" fillId="2" borderId="0" xfId="1" applyFont="1" applyFill="1" applyProtection="1">
      <protection locked="0"/>
    </xf>
    <xf numFmtId="0" fontId="8" fillId="2" borderId="1" xfId="0" applyFont="1" applyFill="1" applyBorder="1" applyAlignment="1" applyProtection="1">
      <alignment vertical="center"/>
      <protection locked="0"/>
    </xf>
    <xf numFmtId="0" fontId="8" fillId="2" borderId="1" xfId="0" applyFont="1" applyFill="1" applyBorder="1" applyAlignment="1" applyProtection="1">
      <alignment horizontal="center" vertical="center" wrapText="1"/>
      <protection locked="0"/>
    </xf>
    <xf numFmtId="0" fontId="8" fillId="2" borderId="21"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3" fillId="2" borderId="17" xfId="0" applyFont="1" applyFill="1" applyBorder="1" applyProtection="1">
      <protection locked="0"/>
    </xf>
    <xf numFmtId="0" fontId="5" fillId="2" borderId="23"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0" fontId="3" fillId="2" borderId="1" xfId="0" applyFont="1" applyFill="1" applyBorder="1" applyAlignment="1" applyProtection="1">
      <alignment horizontal="center"/>
      <protection locked="0"/>
    </xf>
    <xf numFmtId="0" fontId="3" fillId="2" borderId="0" xfId="0" quotePrefix="1" applyFont="1" applyFill="1" applyAlignment="1" applyProtection="1">
      <alignment horizontal="left" vertical="center" wrapText="1"/>
      <protection locked="0"/>
    </xf>
    <xf numFmtId="9" fontId="3" fillId="2" borderId="1" xfId="1" applyFont="1" applyFill="1" applyBorder="1" applyAlignment="1" applyProtection="1">
      <alignment horizontal="center" vertical="center"/>
      <protection locked="0"/>
    </xf>
    <xf numFmtId="0" fontId="3" fillId="0" borderId="44" xfId="2" applyFont="1" applyBorder="1" applyAlignment="1" applyProtection="1">
      <alignment horizontal="center" vertical="center" wrapText="1"/>
      <protection locked="0"/>
    </xf>
    <xf numFmtId="0" fontId="5" fillId="0" borderId="44" xfId="2" applyFont="1" applyBorder="1" applyAlignment="1" applyProtection="1">
      <alignment horizontal="center" vertical="center" wrapText="1"/>
      <protection locked="0"/>
    </xf>
    <xf numFmtId="0" fontId="5" fillId="0" borderId="23" xfId="2" applyFont="1" applyBorder="1" applyAlignment="1" applyProtection="1">
      <alignment horizontal="center" vertical="center" wrapText="1"/>
      <protection locked="0"/>
    </xf>
    <xf numFmtId="0" fontId="5" fillId="0" borderId="17" xfId="2" applyFont="1" applyBorder="1" applyAlignment="1" applyProtection="1">
      <alignment horizontal="center" vertical="center" wrapText="1"/>
      <protection locked="0"/>
    </xf>
    <xf numFmtId="3" fontId="11" fillId="3" borderId="40" xfId="0" applyNumberFormat="1" applyFont="1" applyFill="1" applyBorder="1" applyAlignment="1" applyProtection="1">
      <alignment horizontal="center" vertical="center"/>
      <protection locked="0"/>
    </xf>
    <xf numFmtId="0" fontId="5" fillId="2" borderId="40" xfId="0" applyFont="1" applyFill="1" applyBorder="1" applyAlignment="1" applyProtection="1">
      <alignment horizontal="center" vertical="center"/>
      <protection locked="0"/>
    </xf>
    <xf numFmtId="0" fontId="9" fillId="6" borderId="0" xfId="0" applyFont="1" applyFill="1"/>
    <xf numFmtId="10" fontId="3" fillId="3" borderId="18" xfId="1" applyNumberFormat="1" applyFont="1" applyFill="1" applyBorder="1" applyProtection="1">
      <protection locked="0"/>
    </xf>
    <xf numFmtId="0" fontId="3" fillId="2" borderId="8" xfId="0" applyFont="1" applyFill="1" applyBorder="1" applyProtection="1">
      <protection locked="0"/>
    </xf>
    <xf numFmtId="0" fontId="3" fillId="2" borderId="9" xfId="0" applyFont="1" applyFill="1" applyBorder="1" applyProtection="1">
      <protection locked="0"/>
    </xf>
    <xf numFmtId="10" fontId="5" fillId="2" borderId="24" xfId="0" applyNumberFormat="1" applyFont="1" applyFill="1" applyBorder="1" applyAlignment="1" applyProtection="1">
      <alignment horizontal="center" vertical="center"/>
      <protection locked="0"/>
    </xf>
    <xf numFmtId="0" fontId="10" fillId="0" borderId="1" xfId="2" applyFont="1" applyBorder="1" applyAlignment="1" applyProtection="1">
      <alignment horizontal="right" vertical="center" wrapText="1"/>
      <protection locked="0"/>
    </xf>
    <xf numFmtId="0" fontId="9" fillId="2" borderId="0" xfId="0" applyFont="1" applyFill="1"/>
    <xf numFmtId="0" fontId="9" fillId="2" borderId="25" xfId="0" applyFont="1" applyFill="1" applyBorder="1"/>
    <xf numFmtId="0" fontId="9" fillId="2" borderId="33" xfId="0" applyFont="1" applyFill="1" applyBorder="1"/>
    <xf numFmtId="0" fontId="9" fillId="2" borderId="31" xfId="0" applyFont="1" applyFill="1" applyBorder="1"/>
    <xf numFmtId="0" fontId="9" fillId="2" borderId="36" xfId="0" applyFont="1" applyFill="1" applyBorder="1"/>
    <xf numFmtId="0" fontId="9" fillId="2" borderId="34" xfId="0" applyFont="1" applyFill="1" applyBorder="1"/>
    <xf numFmtId="0" fontId="9" fillId="2" borderId="32" xfId="0" applyFont="1" applyFill="1" applyBorder="1"/>
    <xf numFmtId="0" fontId="9" fillId="2" borderId="26" xfId="0" applyFont="1" applyFill="1" applyBorder="1"/>
    <xf numFmtId="0" fontId="9" fillId="2" borderId="27" xfId="0" applyFont="1" applyFill="1" applyBorder="1"/>
    <xf numFmtId="0" fontId="15" fillId="2" borderId="25" xfId="0" applyFont="1" applyFill="1" applyBorder="1"/>
    <xf numFmtId="0" fontId="15" fillId="2" borderId="1" xfId="0" applyFont="1" applyFill="1" applyBorder="1"/>
    <xf numFmtId="0" fontId="3" fillId="2" borderId="0" xfId="2" applyFont="1" applyFill="1" applyAlignment="1" applyProtection="1">
      <alignment horizontal="center" vertical="center" wrapText="1"/>
      <protection locked="0"/>
    </xf>
    <xf numFmtId="0" fontId="5" fillId="2" borderId="0" xfId="2" applyFont="1" applyFill="1" applyAlignment="1" applyProtection="1">
      <alignment vertical="center" wrapText="1"/>
      <protection locked="0"/>
    </xf>
    <xf numFmtId="4" fontId="3" fillId="2" borderId="0" xfId="0" applyNumberFormat="1" applyFont="1" applyFill="1" applyAlignment="1" applyProtection="1">
      <alignment vertical="center"/>
      <protection locked="0"/>
    </xf>
    <xf numFmtId="0" fontId="5" fillId="2" borderId="40" xfId="0" applyFont="1" applyFill="1" applyBorder="1" applyAlignment="1">
      <alignment horizontal="center" vertical="center"/>
    </xf>
    <xf numFmtId="164" fontId="5" fillId="3" borderId="40" xfId="0" applyNumberFormat="1" applyFont="1" applyFill="1" applyBorder="1" applyAlignment="1">
      <alignment horizontal="center" vertical="center"/>
    </xf>
    <xf numFmtId="0" fontId="3" fillId="2" borderId="17" xfId="0" applyFont="1" applyFill="1" applyBorder="1" applyAlignment="1" applyProtection="1">
      <alignment vertical="center"/>
      <protection locked="0"/>
    </xf>
    <xf numFmtId="0" fontId="3" fillId="2" borderId="1" xfId="0" applyFont="1" applyFill="1" applyBorder="1" applyAlignment="1" applyProtection="1">
      <alignment horizontal="left" vertical="center"/>
      <protection locked="0"/>
    </xf>
    <xf numFmtId="4" fontId="3" fillId="3" borderId="1" xfId="0" applyNumberFormat="1" applyFont="1" applyFill="1" applyBorder="1" applyAlignment="1" applyProtection="1">
      <alignment vertical="center"/>
      <protection locked="0"/>
    </xf>
    <xf numFmtId="0" fontId="3" fillId="0" borderId="17" xfId="2" applyFont="1" applyBorder="1" applyAlignment="1" applyProtection="1">
      <alignment horizontal="right" vertical="center" wrapText="1"/>
      <protection locked="0"/>
    </xf>
    <xf numFmtId="0" fontId="3" fillId="0" borderId="44" xfId="2" applyFont="1" applyBorder="1" applyAlignment="1" applyProtection="1">
      <alignment horizontal="right" vertical="center" wrapText="1"/>
      <protection locked="0"/>
    </xf>
    <xf numFmtId="4" fontId="2" fillId="2" borderId="0" xfId="2" applyNumberFormat="1" applyFont="1" applyFill="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4" fontId="7" fillId="5" borderId="1" xfId="2" applyNumberFormat="1" applyFont="1" applyFill="1" applyBorder="1" applyAlignment="1">
      <alignment horizontal="center" vertical="center" wrapText="1"/>
    </xf>
    <xf numFmtId="49" fontId="2" fillId="2" borderId="17" xfId="2" applyNumberFormat="1" applyFont="1" applyFill="1" applyBorder="1" applyAlignment="1">
      <alignment vertical="center"/>
    </xf>
    <xf numFmtId="49" fontId="4" fillId="2" borderId="15" xfId="2" quotePrefix="1" applyNumberFormat="1" applyFont="1" applyFill="1" applyBorder="1" applyAlignment="1">
      <alignment horizontal="right" vertical="center" wrapText="1"/>
    </xf>
    <xf numFmtId="0" fontId="4" fillId="2" borderId="2" xfId="2" applyFont="1" applyFill="1" applyBorder="1" applyAlignment="1">
      <alignment horizontal="left" vertical="center" wrapText="1"/>
    </xf>
    <xf numFmtId="4" fontId="4" fillId="2" borderId="1" xfId="2" applyNumberFormat="1" applyFont="1" applyFill="1" applyBorder="1" applyAlignment="1">
      <alignment horizontal="right" vertical="center"/>
    </xf>
    <xf numFmtId="4" fontId="4" fillId="2" borderId="18" xfId="2" applyNumberFormat="1" applyFont="1" applyFill="1" applyBorder="1" applyAlignment="1">
      <alignment horizontal="right" vertical="center"/>
    </xf>
    <xf numFmtId="49" fontId="4" fillId="2" borderId="15" xfId="2" applyNumberFormat="1" applyFont="1" applyFill="1" applyBorder="1" applyAlignment="1">
      <alignment horizontal="right" vertical="center" wrapText="1"/>
    </xf>
    <xf numFmtId="0" fontId="2" fillId="2" borderId="1" xfId="2" applyFont="1" applyFill="1" applyBorder="1" applyAlignment="1">
      <alignment horizontal="right" vertical="center" wrapText="1"/>
    </xf>
    <xf numFmtId="4" fontId="2" fillId="2" borderId="1" xfId="2" applyNumberFormat="1" applyFont="1" applyFill="1" applyBorder="1" applyAlignment="1">
      <alignment horizontal="right" vertical="center"/>
    </xf>
    <xf numFmtId="4" fontId="2" fillId="2" borderId="18" xfId="2" applyNumberFormat="1" applyFont="1" applyFill="1" applyBorder="1" applyAlignment="1">
      <alignment horizontal="right" vertical="center"/>
    </xf>
    <xf numFmtId="49" fontId="4" fillId="2" borderId="17" xfId="2" applyNumberFormat="1" applyFont="1" applyFill="1" applyBorder="1" applyAlignment="1">
      <alignment horizontal="right" vertical="center"/>
    </xf>
    <xf numFmtId="0" fontId="4" fillId="2" borderId="1" xfId="0" applyFont="1" applyFill="1" applyBorder="1" applyAlignment="1">
      <alignment vertical="center" wrapText="1"/>
    </xf>
    <xf numFmtId="0" fontId="4" fillId="2" borderId="1" xfId="2" applyFont="1" applyFill="1" applyBorder="1" applyAlignment="1">
      <alignment vertical="center" wrapText="1"/>
    </xf>
    <xf numFmtId="49" fontId="4" fillId="2" borderId="17" xfId="2" quotePrefix="1" applyNumberFormat="1" applyFont="1" applyFill="1" applyBorder="1" applyAlignment="1">
      <alignment horizontal="right" vertical="center"/>
    </xf>
    <xf numFmtId="49" fontId="2" fillId="2" borderId="17" xfId="2" applyNumberFormat="1" applyFont="1" applyFill="1" applyBorder="1" applyAlignment="1">
      <alignment horizontal="right" vertical="center"/>
    </xf>
    <xf numFmtId="4" fontId="5" fillId="0" borderId="18" xfId="2" applyNumberFormat="1" applyFont="1" applyBorder="1" applyAlignment="1">
      <alignment horizontal="right" vertical="center"/>
    </xf>
    <xf numFmtId="4" fontId="3" fillId="0" borderId="18" xfId="2" applyNumberFormat="1" applyFont="1" applyBorder="1" applyAlignment="1">
      <alignment horizontal="right" vertical="center"/>
    </xf>
    <xf numFmtId="4" fontId="3" fillId="2" borderId="18" xfId="2" applyNumberFormat="1" applyFont="1" applyFill="1" applyBorder="1" applyAlignment="1">
      <alignment horizontal="right" vertical="center"/>
    </xf>
    <xf numFmtId="4" fontId="5" fillId="2" borderId="18" xfId="2" applyNumberFormat="1" applyFont="1" applyFill="1" applyBorder="1" applyAlignment="1">
      <alignment horizontal="right" vertical="center"/>
    </xf>
    <xf numFmtId="4" fontId="5" fillId="2" borderId="24" xfId="2" applyNumberFormat="1" applyFont="1" applyFill="1" applyBorder="1" applyAlignment="1">
      <alignment horizontal="right" vertical="center"/>
    </xf>
    <xf numFmtId="4" fontId="3" fillId="2" borderId="1" xfId="0" applyNumberFormat="1" applyFont="1" applyFill="1" applyBorder="1"/>
    <xf numFmtId="4" fontId="5" fillId="2" borderId="18"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4" fontId="5" fillId="2" borderId="24" xfId="0" applyNumberFormat="1" applyFont="1" applyFill="1" applyBorder="1" applyAlignment="1">
      <alignment horizontal="center" vertical="center"/>
    </xf>
    <xf numFmtId="4" fontId="5" fillId="3" borderId="24" xfId="2" applyNumberFormat="1" applyFont="1" applyFill="1" applyBorder="1" applyAlignment="1" applyProtection="1">
      <alignment horizontal="right" vertical="center"/>
      <protection locked="0"/>
    </xf>
    <xf numFmtId="4" fontId="3" fillId="0" borderId="45" xfId="2" applyNumberFormat="1" applyFont="1" applyBorder="1" applyAlignment="1">
      <alignment horizontal="right" vertical="center"/>
    </xf>
    <xf numFmtId="4" fontId="5" fillId="0" borderId="45" xfId="2" applyNumberFormat="1" applyFont="1" applyBorder="1" applyAlignment="1">
      <alignment horizontal="right" vertical="center"/>
    </xf>
    <xf numFmtId="49" fontId="2" fillId="2" borderId="27" xfId="2" applyNumberFormat="1" applyFont="1" applyFill="1" applyBorder="1" applyAlignment="1" applyProtection="1">
      <alignment vertical="center"/>
      <protection locked="0"/>
    </xf>
    <xf numFmtId="49" fontId="4" fillId="2" borderId="35" xfId="2" quotePrefix="1" applyNumberFormat="1" applyFont="1" applyFill="1" applyBorder="1" applyAlignment="1" applyProtection="1">
      <alignment horizontal="right" vertical="center" wrapText="1"/>
      <protection locked="0"/>
    </xf>
    <xf numFmtId="49" fontId="4" fillId="2" borderId="35" xfId="2" applyNumberFormat="1" applyFont="1" applyFill="1" applyBorder="1" applyAlignment="1" applyProtection="1">
      <alignment horizontal="right" vertical="center" wrapText="1"/>
      <protection locked="0"/>
    </xf>
    <xf numFmtId="49" fontId="4" fillId="2" borderId="27" xfId="2" applyNumberFormat="1" applyFont="1" applyFill="1" applyBorder="1" applyAlignment="1" applyProtection="1">
      <alignment horizontal="right" vertical="center"/>
      <protection locked="0"/>
    </xf>
    <xf numFmtId="49" fontId="4" fillId="2" borderId="27" xfId="2" quotePrefix="1" applyNumberFormat="1" applyFont="1" applyFill="1" applyBorder="1" applyAlignment="1" applyProtection="1">
      <alignment horizontal="right" vertical="center"/>
      <protection locked="0"/>
    </xf>
    <xf numFmtId="0" fontId="3" fillId="2" borderId="0" xfId="0" applyFont="1" applyFill="1" applyAlignment="1" applyProtection="1">
      <alignment wrapText="1"/>
      <protection locked="0"/>
    </xf>
    <xf numFmtId="49" fontId="2" fillId="2" borderId="17" xfId="2" applyNumberFormat="1" applyFont="1" applyFill="1" applyBorder="1" applyAlignment="1" applyProtection="1">
      <alignment vertical="center" wrapText="1"/>
      <protection locked="0"/>
    </xf>
    <xf numFmtId="0" fontId="3" fillId="2" borderId="17" xfId="0" quotePrefix="1" applyFont="1" applyFill="1" applyBorder="1" applyAlignment="1" applyProtection="1">
      <alignment horizontal="right" vertical="center" wrapText="1"/>
      <protection locked="0"/>
    </xf>
    <xf numFmtId="0" fontId="3" fillId="2" borderId="17" xfId="0" applyFont="1" applyFill="1" applyBorder="1" applyAlignment="1" applyProtection="1">
      <alignment horizontal="right" vertical="center" wrapText="1"/>
      <protection locked="0"/>
    </xf>
    <xf numFmtId="0" fontId="3" fillId="2" borderId="0" xfId="0" applyFont="1" applyFill="1" applyAlignment="1" applyProtection="1">
      <alignment vertical="center" wrapText="1"/>
      <protection locked="0"/>
    </xf>
    <xf numFmtId="0" fontId="3" fillId="4" borderId="0" xfId="0" applyFont="1" applyFill="1" applyAlignment="1" applyProtection="1">
      <alignment wrapText="1"/>
      <protection locked="0"/>
    </xf>
    <xf numFmtId="4" fontId="7" fillId="5" borderId="49" xfId="2" applyNumberFormat="1" applyFont="1" applyFill="1" applyBorder="1" applyAlignment="1" applyProtection="1">
      <alignment horizontal="center" vertical="center" wrapText="1"/>
      <protection locked="0"/>
    </xf>
    <xf numFmtId="49" fontId="2" fillId="2" borderId="15" xfId="2" applyNumberFormat="1" applyFont="1" applyFill="1" applyBorder="1" applyAlignment="1" applyProtection="1">
      <alignment vertical="center" wrapText="1"/>
      <protection locked="0"/>
    </xf>
    <xf numFmtId="49" fontId="2" fillId="2" borderId="35" xfId="2" applyNumberFormat="1" applyFont="1" applyFill="1" applyBorder="1" applyAlignment="1" applyProtection="1">
      <alignment vertical="center"/>
      <protection locked="0"/>
    </xf>
    <xf numFmtId="0" fontId="3" fillId="2" borderId="48" xfId="0" applyFont="1" applyFill="1" applyBorder="1" applyAlignment="1" applyProtection="1">
      <alignment vertical="center" wrapText="1"/>
      <protection locked="0"/>
    </xf>
    <xf numFmtId="4" fontId="2" fillId="2" borderId="49" xfId="2" applyNumberFormat="1" applyFont="1" applyFill="1" applyBorder="1" applyAlignment="1" applyProtection="1">
      <alignment horizontal="right" vertical="center"/>
      <protection locked="0"/>
    </xf>
    <xf numFmtId="4" fontId="16" fillId="2" borderId="20" xfId="2" applyNumberFormat="1" applyFont="1" applyFill="1" applyBorder="1" applyAlignment="1">
      <alignment horizontal="right" vertical="center"/>
    </xf>
    <xf numFmtId="4" fontId="16" fillId="2" borderId="46" xfId="2" applyNumberFormat="1" applyFont="1" applyFill="1" applyBorder="1" applyAlignment="1">
      <alignment horizontal="right" vertical="center"/>
    </xf>
    <xf numFmtId="4" fontId="2" fillId="2" borderId="45" xfId="2" applyNumberFormat="1" applyFont="1" applyFill="1" applyBorder="1" applyAlignment="1" applyProtection="1">
      <alignment horizontal="right" vertical="center"/>
      <protection locked="0"/>
    </xf>
    <xf numFmtId="4" fontId="16" fillId="2" borderId="40" xfId="2" applyNumberFormat="1" applyFont="1" applyFill="1" applyBorder="1" applyAlignment="1" applyProtection="1">
      <alignment horizontal="center" vertical="center"/>
      <protection locked="0"/>
    </xf>
    <xf numFmtId="49" fontId="2" fillId="2" borderId="44" xfId="2" applyNumberFormat="1" applyFont="1" applyFill="1" applyBorder="1" applyAlignment="1">
      <alignment horizontal="right" vertical="center"/>
    </xf>
    <xf numFmtId="0" fontId="2" fillId="2" borderId="49" xfId="2" applyFont="1" applyFill="1" applyBorder="1" applyAlignment="1">
      <alignment vertical="center" wrapText="1"/>
    </xf>
    <xf numFmtId="4" fontId="2" fillId="2" borderId="49" xfId="2" applyNumberFormat="1" applyFont="1" applyFill="1" applyBorder="1" applyAlignment="1">
      <alignment vertical="center" wrapText="1"/>
    </xf>
    <xf numFmtId="0" fontId="2" fillId="2" borderId="13" xfId="2" applyFont="1" applyFill="1" applyBorder="1" applyAlignment="1">
      <alignment vertical="center" wrapText="1"/>
    </xf>
    <xf numFmtId="4" fontId="17" fillId="2" borderId="20" xfId="2" applyNumberFormat="1" applyFont="1" applyFill="1" applyBorder="1" applyAlignment="1">
      <alignment horizontal="right" vertical="center"/>
    </xf>
    <xf numFmtId="4" fontId="17" fillId="2" borderId="46" xfId="2" applyNumberFormat="1" applyFont="1" applyFill="1" applyBorder="1" applyAlignment="1">
      <alignment horizontal="right" vertical="center"/>
    </xf>
    <xf numFmtId="4" fontId="2" fillId="2" borderId="13" xfId="2" applyNumberFormat="1" applyFont="1" applyFill="1" applyBorder="1" applyAlignment="1">
      <alignment vertical="center" wrapText="1"/>
    </xf>
    <xf numFmtId="4" fontId="2" fillId="2" borderId="45" xfId="2" applyNumberFormat="1" applyFont="1" applyFill="1" applyBorder="1" applyAlignment="1">
      <alignment vertical="center" wrapText="1"/>
    </xf>
    <xf numFmtId="0" fontId="3" fillId="2" borderId="44" xfId="0" applyFont="1" applyFill="1" applyBorder="1" applyProtection="1">
      <protection locked="0"/>
    </xf>
    <xf numFmtId="4" fontId="5" fillId="2" borderId="45" xfId="0" applyNumberFormat="1" applyFont="1" applyFill="1" applyBorder="1" applyAlignment="1">
      <alignment horizontal="center" vertical="center"/>
    </xf>
    <xf numFmtId="0" fontId="10" fillId="0" borderId="1" xfId="2" applyFont="1" applyBorder="1" applyAlignment="1" applyProtection="1">
      <alignment horizontal="right" vertical="center" wrapText="1" indent="1"/>
      <protection locked="0"/>
    </xf>
    <xf numFmtId="0" fontId="5" fillId="0" borderId="49" xfId="2" applyFont="1" applyBorder="1" applyAlignment="1" applyProtection="1">
      <alignment vertical="center" wrapText="1"/>
      <protection locked="0"/>
    </xf>
    <xf numFmtId="4" fontId="5" fillId="2" borderId="45" xfId="2" applyNumberFormat="1" applyFont="1" applyFill="1" applyBorder="1" applyAlignment="1">
      <alignment horizontal="right" vertical="center"/>
    </xf>
    <xf numFmtId="4" fontId="3" fillId="2" borderId="1" xfId="0" applyNumberFormat="1" applyFont="1" applyFill="1" applyBorder="1" applyAlignment="1">
      <alignment vertical="center"/>
    </xf>
    <xf numFmtId="4" fontId="3" fillId="2" borderId="49" xfId="0" applyNumberFormat="1" applyFont="1" applyFill="1" applyBorder="1" applyAlignment="1">
      <alignment vertical="center"/>
    </xf>
    <xf numFmtId="4" fontId="3" fillId="6" borderId="49" xfId="0" applyNumberFormat="1" applyFont="1" applyFill="1" applyBorder="1" applyAlignment="1">
      <alignment vertical="center"/>
    </xf>
    <xf numFmtId="0" fontId="3" fillId="0" borderId="1" xfId="2" applyFont="1" applyBorder="1" applyAlignment="1" applyProtection="1">
      <alignment horizontal="left" vertical="center" wrapText="1"/>
      <protection locked="0"/>
    </xf>
    <xf numFmtId="0" fontId="3" fillId="0" borderId="19" xfId="2" applyFont="1" applyBorder="1" applyAlignment="1" applyProtection="1">
      <alignment horizontal="left" vertical="center" wrapText="1"/>
      <protection locked="0"/>
    </xf>
    <xf numFmtId="0" fontId="3" fillId="0" borderId="23" xfId="2" applyFont="1" applyBorder="1" applyAlignment="1" applyProtection="1">
      <alignment horizontal="center" vertical="center" wrapText="1"/>
      <protection locked="0"/>
    </xf>
    <xf numFmtId="0" fontId="3" fillId="0" borderId="49" xfId="2" applyFont="1" applyBorder="1" applyAlignment="1" applyProtection="1">
      <alignment vertical="center" wrapText="1"/>
      <protection locked="0"/>
    </xf>
    <xf numFmtId="4" fontId="3" fillId="2" borderId="24" xfId="2" applyNumberFormat="1" applyFont="1" applyFill="1" applyBorder="1" applyAlignment="1">
      <alignment horizontal="right" vertical="center"/>
    </xf>
    <xf numFmtId="4" fontId="3" fillId="2" borderId="45" xfId="2" applyNumberFormat="1" applyFont="1" applyFill="1" applyBorder="1" applyAlignment="1">
      <alignment horizontal="right" vertical="center"/>
    </xf>
    <xf numFmtId="0" fontId="9" fillId="2" borderId="34"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32" xfId="0" applyFont="1" applyFill="1" applyBorder="1" applyAlignment="1">
      <alignment horizontal="left" vertical="center" wrapText="1"/>
    </xf>
    <xf numFmtId="0" fontId="9" fillId="2" borderId="37"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9" fillId="2" borderId="35" xfId="0" applyFont="1" applyFill="1" applyBorder="1" applyAlignment="1">
      <alignment horizontal="left" vertical="center" wrapText="1"/>
    </xf>
    <xf numFmtId="0" fontId="9" fillId="2" borderId="25" xfId="0" applyFont="1" applyFill="1" applyBorder="1" applyAlignment="1">
      <alignment horizontal="left"/>
    </xf>
    <xf numFmtId="0" fontId="9" fillId="2" borderId="26" xfId="0" applyFont="1" applyFill="1" applyBorder="1" applyAlignment="1">
      <alignment horizontal="left"/>
    </xf>
    <xf numFmtId="0" fontId="9" fillId="2" borderId="27" xfId="0" applyFont="1" applyFill="1" applyBorder="1" applyAlignment="1">
      <alignment horizontal="left"/>
    </xf>
    <xf numFmtId="0" fontId="14" fillId="7" borderId="1" xfId="0" applyFont="1" applyFill="1" applyBorder="1" applyAlignment="1">
      <alignment horizontal="center" vertical="center"/>
    </xf>
    <xf numFmtId="0" fontId="14" fillId="7" borderId="25" xfId="0" applyFont="1" applyFill="1" applyBorder="1" applyAlignment="1">
      <alignment horizontal="center" vertical="center"/>
    </xf>
    <xf numFmtId="0" fontId="14" fillId="7" borderId="26" xfId="0" applyFont="1" applyFill="1" applyBorder="1" applyAlignment="1">
      <alignment horizontal="center" vertical="center"/>
    </xf>
    <xf numFmtId="0" fontId="14" fillId="7" borderId="27" xfId="0" applyFont="1" applyFill="1" applyBorder="1" applyAlignment="1">
      <alignment horizontal="center" vertical="center"/>
    </xf>
    <xf numFmtId="0" fontId="5" fillId="2" borderId="1" xfId="0" applyFont="1" applyFill="1" applyBorder="1" applyAlignment="1" applyProtection="1">
      <alignment horizontal="center" vertical="center"/>
      <protection locked="0"/>
    </xf>
    <xf numFmtId="0" fontId="3" fillId="2" borderId="1" xfId="0" quotePrefix="1" applyFont="1" applyFill="1" applyBorder="1" applyAlignment="1" applyProtection="1">
      <alignment horizontal="left" vertical="center" wrapText="1"/>
      <protection locked="0"/>
    </xf>
    <xf numFmtId="0" fontId="5" fillId="2" borderId="41"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4" fontId="7" fillId="5" borderId="14" xfId="2" applyNumberFormat="1" applyFont="1" applyFill="1" applyBorder="1" applyAlignment="1">
      <alignment horizontal="center" vertical="center" wrapText="1"/>
    </xf>
    <xf numFmtId="4" fontId="7" fillId="5" borderId="16" xfId="2" applyNumberFormat="1" applyFont="1" applyFill="1" applyBorder="1" applyAlignment="1">
      <alignment horizontal="center" vertical="center" wrapText="1"/>
    </xf>
    <xf numFmtId="0" fontId="2" fillId="2" borderId="1" xfId="2" applyFont="1" applyFill="1" applyBorder="1" applyAlignment="1">
      <alignment horizontal="left" vertical="center"/>
    </xf>
    <xf numFmtId="0" fontId="4" fillId="2" borderId="1" xfId="2" applyFont="1" applyFill="1" applyBorder="1" applyAlignment="1">
      <alignment horizontal="left" vertical="center"/>
    </xf>
    <xf numFmtId="0" fontId="4" fillId="2" borderId="18" xfId="2" applyFont="1" applyFill="1" applyBorder="1" applyAlignment="1">
      <alignment horizontal="left" vertical="center"/>
    </xf>
    <xf numFmtId="4" fontId="7" fillId="5" borderId="12" xfId="2" applyNumberFormat="1" applyFont="1" applyFill="1" applyBorder="1" applyAlignment="1">
      <alignment horizontal="center" vertical="center" wrapText="1"/>
    </xf>
    <xf numFmtId="4" fontId="7" fillId="5" borderId="2" xfId="2" applyNumberFormat="1" applyFont="1" applyFill="1" applyBorder="1" applyAlignment="1">
      <alignment horizontal="center" vertical="center" wrapText="1"/>
    </xf>
    <xf numFmtId="49" fontId="16" fillId="2" borderId="41" xfId="2" quotePrefix="1" applyNumberFormat="1" applyFont="1" applyFill="1" applyBorder="1" applyAlignment="1">
      <alignment horizontal="center" vertical="center"/>
    </xf>
    <xf numFmtId="49" fontId="16" fillId="2" borderId="47" xfId="2" quotePrefix="1" applyNumberFormat="1" applyFont="1" applyFill="1" applyBorder="1" applyAlignment="1">
      <alignment horizontal="center" vertical="center"/>
    </xf>
    <xf numFmtId="49" fontId="12" fillId="8" borderId="41" xfId="2" applyNumberFormat="1" applyFont="1" applyFill="1" applyBorder="1" applyAlignment="1" applyProtection="1">
      <alignment horizontal="left" vertical="center" wrapText="1"/>
      <protection locked="0"/>
    </xf>
    <xf numFmtId="49" fontId="12" fillId="8" borderId="43" xfId="2" applyNumberFormat="1" applyFont="1" applyFill="1" applyBorder="1" applyAlignment="1" applyProtection="1">
      <alignment horizontal="left" vertical="center" wrapText="1"/>
      <protection locked="0"/>
    </xf>
    <xf numFmtId="49" fontId="12" fillId="8" borderId="42" xfId="2" applyNumberFormat="1" applyFont="1" applyFill="1" applyBorder="1" applyAlignment="1" applyProtection="1">
      <alignment horizontal="left" vertical="center" wrapText="1"/>
      <protection locked="0"/>
    </xf>
    <xf numFmtId="0" fontId="17" fillId="2" borderId="41" xfId="2" applyFont="1" applyFill="1" applyBorder="1" applyAlignment="1">
      <alignment horizontal="center" vertical="center" wrapText="1"/>
    </xf>
    <xf numFmtId="0" fontId="17" fillId="2" borderId="47" xfId="2" applyFont="1" applyFill="1" applyBorder="1" applyAlignment="1">
      <alignment horizontal="center" vertical="center" wrapText="1"/>
    </xf>
    <xf numFmtId="0" fontId="2" fillId="6" borderId="52" xfId="2" applyFont="1" applyFill="1" applyBorder="1" applyAlignment="1">
      <alignment horizontal="center" vertical="center" wrapText="1"/>
    </xf>
    <xf numFmtId="0" fontId="2" fillId="6" borderId="43" xfId="2" applyFont="1" applyFill="1" applyBorder="1" applyAlignment="1">
      <alignment horizontal="center" vertical="center" wrapText="1"/>
    </xf>
    <xf numFmtId="0" fontId="2" fillId="6" borderId="42" xfId="2" applyFont="1" applyFill="1" applyBorder="1" applyAlignment="1">
      <alignment horizontal="center" vertical="center" wrapText="1"/>
    </xf>
    <xf numFmtId="0" fontId="5" fillId="2" borderId="6"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7" xfId="0" applyFont="1" applyFill="1" applyBorder="1" applyAlignment="1" applyProtection="1">
      <alignment horizontal="left" vertical="center" wrapText="1"/>
      <protection locked="0"/>
    </xf>
    <xf numFmtId="49" fontId="7" fillId="5" borderId="11" xfId="2" applyNumberFormat="1" applyFont="1" applyFill="1" applyBorder="1" applyAlignment="1">
      <alignment vertical="center" wrapText="1"/>
    </xf>
    <xf numFmtId="49" fontId="7" fillId="5" borderId="15" xfId="2" applyNumberFormat="1" applyFont="1" applyFill="1" applyBorder="1" applyAlignment="1">
      <alignment vertical="center" wrapText="1"/>
    </xf>
    <xf numFmtId="0" fontId="7" fillId="5" borderId="12" xfId="2" applyFont="1" applyFill="1" applyBorder="1" applyAlignment="1">
      <alignment horizontal="center" vertical="center" wrapText="1"/>
    </xf>
    <xf numFmtId="0" fontId="7" fillId="5" borderId="2" xfId="2" applyFont="1" applyFill="1" applyBorder="1" applyAlignment="1">
      <alignment horizontal="center" vertical="center" wrapText="1"/>
    </xf>
    <xf numFmtId="4" fontId="7" fillId="5" borderId="13" xfId="2" applyNumberFormat="1" applyFont="1" applyFill="1" applyBorder="1" applyAlignment="1">
      <alignment horizontal="center" vertical="center" wrapText="1"/>
    </xf>
    <xf numFmtId="4" fontId="7" fillId="5" borderId="14" xfId="2" applyNumberFormat="1" applyFont="1" applyFill="1" applyBorder="1" applyAlignment="1" applyProtection="1">
      <alignment horizontal="center" vertical="center" wrapText="1"/>
      <protection locked="0"/>
    </xf>
    <xf numFmtId="4" fontId="7" fillId="5" borderId="51" xfId="2" applyNumberFormat="1" applyFont="1" applyFill="1" applyBorder="1" applyAlignment="1" applyProtection="1">
      <alignment horizontal="center" vertical="center" wrapText="1"/>
      <protection locked="0"/>
    </xf>
    <xf numFmtId="49" fontId="7" fillId="5" borderId="3" xfId="2" applyNumberFormat="1" applyFont="1" applyFill="1" applyBorder="1" applyAlignment="1" applyProtection="1">
      <alignment horizontal="center" vertical="center" wrapText="1"/>
      <protection locked="0"/>
    </xf>
    <xf numFmtId="49" fontId="7" fillId="5" borderId="6" xfId="2" applyNumberFormat="1" applyFont="1" applyFill="1" applyBorder="1" applyAlignment="1" applyProtection="1">
      <alignment horizontal="center" vertical="center" wrapText="1"/>
      <protection locked="0"/>
    </xf>
    <xf numFmtId="0" fontId="5" fillId="2" borderId="33" xfId="0" applyFont="1" applyFill="1" applyBorder="1" applyAlignment="1" applyProtection="1">
      <alignment horizontal="center" vertical="center" wrapText="1"/>
      <protection locked="0"/>
    </xf>
    <xf numFmtId="0" fontId="5" fillId="2" borderId="36"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41"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8" xfId="2" applyFont="1" applyFill="1" applyBorder="1" applyAlignment="1" applyProtection="1">
      <alignment horizontal="left" vertical="center"/>
      <protection locked="0"/>
    </xf>
    <xf numFmtId="4" fontId="7" fillId="5" borderId="12" xfId="2" applyNumberFormat="1" applyFont="1" applyFill="1" applyBorder="1" applyAlignment="1" applyProtection="1">
      <alignment horizontal="center" vertical="center" wrapText="1"/>
      <protection locked="0"/>
    </xf>
    <xf numFmtId="4" fontId="7" fillId="5" borderId="50" xfId="2" applyNumberFormat="1" applyFont="1" applyFill="1" applyBorder="1" applyAlignment="1" applyProtection="1">
      <alignment horizontal="center" vertical="center" wrapText="1"/>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6" xfId="2" applyFont="1" applyFill="1" applyBorder="1" applyAlignment="1" applyProtection="1">
      <alignment horizontal="left" vertical="center"/>
      <protection locked="0"/>
    </xf>
    <xf numFmtId="49" fontId="7" fillId="5" borderId="12" xfId="2" applyNumberFormat="1" applyFont="1" applyFill="1" applyBorder="1" applyAlignment="1" applyProtection="1">
      <alignment vertical="center" wrapText="1"/>
      <protection locked="0"/>
    </xf>
    <xf numFmtId="49" fontId="7" fillId="5" borderId="50" xfId="2" applyNumberFormat="1" applyFont="1" applyFill="1" applyBorder="1" applyAlignment="1" applyProtection="1">
      <alignment vertical="center" wrapText="1"/>
      <protection locked="0"/>
    </xf>
    <xf numFmtId="0" fontId="7" fillId="5" borderId="12" xfId="2" applyFont="1" applyFill="1" applyBorder="1" applyAlignment="1" applyProtection="1">
      <alignment horizontal="center" vertical="center" wrapText="1"/>
      <protection locked="0"/>
    </xf>
    <xf numFmtId="0" fontId="7" fillId="5" borderId="50" xfId="2" applyFont="1" applyFill="1" applyBorder="1" applyAlignment="1" applyProtection="1">
      <alignment horizontal="center" vertical="center" wrapText="1"/>
      <protection locked="0"/>
    </xf>
    <xf numFmtId="4" fontId="7" fillId="5" borderId="13" xfId="2" applyNumberFormat="1" applyFont="1" applyFill="1" applyBorder="1" applyAlignment="1" applyProtection="1">
      <alignment horizontal="center" vertical="center" wrapText="1"/>
      <protection locked="0"/>
    </xf>
    <xf numFmtId="0" fontId="2" fillId="2" borderId="28" xfId="0" applyFont="1" applyFill="1" applyBorder="1" applyAlignment="1">
      <alignment horizontal="left" vertical="top" wrapText="1"/>
    </xf>
    <xf numFmtId="0" fontId="2" fillId="2" borderId="31"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53">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lor rgb="FF006100"/>
      </font>
      <fill>
        <patternFill>
          <bgColor rgb="FFC6EFCE"/>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7107-9F29-4DFE-9B09-272321F65360}">
  <dimension ref="B2:P11"/>
  <sheetViews>
    <sheetView workbookViewId="0">
      <selection activeCell="I16" sqref="I16"/>
    </sheetView>
  </sheetViews>
  <sheetFormatPr defaultColWidth="8.88671875" defaultRowHeight="13.8" x14ac:dyDescent="0.3"/>
  <cols>
    <col min="1" max="1" width="5.6640625" style="96" customWidth="1"/>
    <col min="2" max="2" width="4.6640625" style="96" customWidth="1"/>
    <col min="3" max="3" width="25.88671875" style="96" customWidth="1"/>
    <col min="4" max="15" width="8.88671875" style="96"/>
    <col min="16" max="16" width="3.44140625" style="96" customWidth="1"/>
    <col min="17" max="16384" width="8.88671875" style="96"/>
  </cols>
  <sheetData>
    <row r="2" spans="2:16" x14ac:dyDescent="0.3">
      <c r="B2" s="102"/>
      <c r="C2" s="102"/>
      <c r="D2" s="102"/>
      <c r="E2" s="102"/>
      <c r="F2" s="102"/>
      <c r="G2" s="102"/>
      <c r="H2" s="102"/>
      <c r="I2" s="102"/>
      <c r="J2" s="102"/>
      <c r="K2" s="102"/>
      <c r="L2" s="102"/>
      <c r="M2" s="102"/>
      <c r="N2" s="102"/>
      <c r="O2" s="102"/>
      <c r="P2" s="102"/>
    </row>
    <row r="3" spans="2:16" x14ac:dyDescent="0.3">
      <c r="B3" s="102"/>
      <c r="C3" s="111" t="s">
        <v>138</v>
      </c>
      <c r="D3" s="200" t="s">
        <v>179</v>
      </c>
      <c r="E3" s="201"/>
      <c r="F3" s="201"/>
      <c r="G3" s="201"/>
      <c r="H3" s="201"/>
      <c r="I3" s="201"/>
      <c r="J3" s="201"/>
      <c r="K3" s="201"/>
      <c r="L3" s="201"/>
      <c r="M3" s="201"/>
      <c r="N3" s="202"/>
      <c r="O3" s="102"/>
      <c r="P3" s="102"/>
    </row>
    <row r="4" spans="2:16" x14ac:dyDescent="0.3">
      <c r="B4" s="102"/>
      <c r="C4" s="102"/>
      <c r="D4" s="102"/>
      <c r="E4" s="102"/>
      <c r="F4" s="102"/>
      <c r="G4" s="102"/>
      <c r="H4" s="102"/>
      <c r="I4" s="102"/>
      <c r="J4" s="102"/>
      <c r="K4" s="102"/>
      <c r="L4" s="102"/>
      <c r="M4" s="102"/>
      <c r="N4" s="102"/>
      <c r="O4" s="102"/>
      <c r="P4" s="102"/>
    </row>
    <row r="5" spans="2:16" x14ac:dyDescent="0.3">
      <c r="B5" s="102"/>
      <c r="C5" s="112" t="s">
        <v>139</v>
      </c>
      <c r="D5" s="103" t="s">
        <v>142</v>
      </c>
      <c r="E5" s="109"/>
      <c r="F5" s="109"/>
      <c r="G5" s="109"/>
      <c r="H5" s="109"/>
      <c r="I5" s="109"/>
      <c r="J5" s="109"/>
      <c r="K5" s="109"/>
      <c r="L5" s="109"/>
      <c r="M5" s="110"/>
      <c r="N5" s="102"/>
      <c r="O5" s="102"/>
      <c r="P5" s="102"/>
    </row>
    <row r="6" spans="2:16" x14ac:dyDescent="0.3">
      <c r="B6" s="102"/>
      <c r="C6" s="102"/>
      <c r="D6" s="102"/>
      <c r="E6" s="102"/>
      <c r="F6" s="102"/>
      <c r="G6" s="102"/>
      <c r="H6" s="102"/>
      <c r="I6" s="102"/>
      <c r="J6" s="102"/>
      <c r="K6" s="102"/>
      <c r="L6" s="102"/>
      <c r="M6" s="102"/>
      <c r="N6" s="102"/>
      <c r="O6" s="102"/>
      <c r="P6" s="102"/>
    </row>
    <row r="7" spans="2:16" x14ac:dyDescent="0.3">
      <c r="B7" s="102"/>
      <c r="C7" s="111" t="s">
        <v>143</v>
      </c>
      <c r="D7" s="104" t="s">
        <v>180</v>
      </c>
      <c r="E7" s="105"/>
      <c r="F7" s="105"/>
      <c r="G7" s="105"/>
      <c r="H7" s="105"/>
      <c r="I7" s="105"/>
      <c r="J7" s="105"/>
      <c r="K7" s="105"/>
      <c r="L7" s="105"/>
      <c r="M7" s="105"/>
      <c r="N7" s="105"/>
      <c r="O7" s="106"/>
      <c r="P7" s="102"/>
    </row>
    <row r="8" spans="2:16" x14ac:dyDescent="0.3">
      <c r="B8" s="102"/>
      <c r="C8" s="102"/>
      <c r="D8" s="107" t="s">
        <v>181</v>
      </c>
      <c r="E8" s="102"/>
      <c r="F8" s="102"/>
      <c r="G8" s="102"/>
      <c r="H8" s="102"/>
      <c r="I8" s="102"/>
      <c r="J8" s="102"/>
      <c r="K8" s="102"/>
      <c r="L8" s="102"/>
      <c r="M8" s="102"/>
      <c r="N8" s="102"/>
      <c r="O8" s="108"/>
      <c r="P8" s="102"/>
    </row>
    <row r="9" spans="2:16" x14ac:dyDescent="0.3">
      <c r="B9" s="102"/>
      <c r="C9" s="102"/>
      <c r="D9" s="194" t="s">
        <v>182</v>
      </c>
      <c r="E9" s="195"/>
      <c r="F9" s="195"/>
      <c r="G9" s="195"/>
      <c r="H9" s="195"/>
      <c r="I9" s="195"/>
      <c r="J9" s="195"/>
      <c r="K9" s="195"/>
      <c r="L9" s="195"/>
      <c r="M9" s="195"/>
      <c r="N9" s="195"/>
      <c r="O9" s="196"/>
      <c r="P9" s="102"/>
    </row>
    <row r="10" spans="2:16" ht="28.95" customHeight="1" x14ac:dyDescent="0.3">
      <c r="B10" s="102"/>
      <c r="C10" s="102"/>
      <c r="D10" s="197"/>
      <c r="E10" s="198"/>
      <c r="F10" s="198"/>
      <c r="G10" s="198"/>
      <c r="H10" s="198"/>
      <c r="I10" s="198"/>
      <c r="J10" s="198"/>
      <c r="K10" s="198"/>
      <c r="L10" s="198"/>
      <c r="M10" s="198"/>
      <c r="N10" s="198"/>
      <c r="O10" s="199"/>
      <c r="P10" s="102"/>
    </row>
    <row r="11" spans="2:16" x14ac:dyDescent="0.3">
      <c r="B11" s="102"/>
      <c r="C11" s="102"/>
      <c r="D11" s="102"/>
      <c r="E11" s="102"/>
      <c r="F11" s="102"/>
      <c r="G11" s="102"/>
      <c r="H11" s="102"/>
      <c r="I11" s="102"/>
      <c r="J11" s="102"/>
      <c r="K11" s="102"/>
      <c r="L11" s="102"/>
      <c r="M11" s="102"/>
      <c r="N11" s="102"/>
      <c r="O11" s="102"/>
      <c r="P11" s="102"/>
    </row>
  </sheetData>
  <mergeCells count="2">
    <mergeCell ref="D9:O10"/>
    <mergeCell ref="D3:N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F3ACF-76BA-4E07-89C2-2CA4BC8630A5}">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150</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'1-Input'!$F$25*'8-Buget comp 6'!F41*'8-Buget comp 6'!F48+'1-Input'!F26*'8-Buget comp 6'!F42*'8-Buget comp 6'!F48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'1-Input'!F34*'8-Buget comp 6'!F41*'8-Buget comp 6'!G48+'1-Input'!F35*'8-Buget comp 6'!F42*'8-Buget comp 6'!G48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IFERROR(IF(OR(F79=0,F77*'1-Input'!I24&gt;='8-Buget comp 6'!F79),"OK","ERROR"),"")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23" priority="4" operator="equal">
      <formula>"OK"</formula>
    </cfRule>
    <cfRule type="cellIs" dxfId="22" priority="5" operator="equal">
      <formula>"ERROR"</formula>
    </cfRule>
  </conditionalFormatting>
  <conditionalFormatting sqref="N28">
    <cfRule type="cellIs" dxfId="21" priority="1" operator="equal">
      <formula>"NO"</formula>
    </cfRule>
    <cfRule type="cellIs" dxfId="20"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943F1FCC-8FAB-443F-95DA-E505B43A9B43}">
            <xm:f>'2-Buget cerere'!$J$43="NU"</xm:f>
            <x14:dxf>
              <fill>
                <patternFill>
                  <bgColor theme="0" tint="-0.24994659260841701"/>
                </patternFill>
              </fill>
            </x14:dxf>
          </x14:cfRule>
          <xm:sqref>F53:G53 F75:F78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F5685-A496-4FED-ADA7-8C5832E3FC50}">
  <dimension ref="B2:P80"/>
  <sheetViews>
    <sheetView view="pageBreakPreview" topLeftCell="A7"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154</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'1-Input'!$F$25*'9-Buget comp 7'!F41*'9-Buget comp 7'!F48+'1-Input'!F26*'9-Buget comp 7'!F42*'9-Buget comp 7'!F48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'1-Input'!F34*'9-Buget comp 7'!F41*'9-Buget comp 7'!G48+'1-Input'!F35*'9-Buget comp 7'!F42*'9-Buget comp 7'!G48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IFERROR(IF(OR(F79=0,F77*'1-Input'!I24&gt;='9-Buget comp 7'!F79),"OK","ERROR"),"")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18" priority="4" operator="equal">
      <formula>"OK"</formula>
    </cfRule>
    <cfRule type="cellIs" dxfId="17" priority="5" operator="equal">
      <formula>"ERROR"</formula>
    </cfRule>
  </conditionalFormatting>
  <conditionalFormatting sqref="N28">
    <cfRule type="cellIs" dxfId="16" priority="1" operator="equal">
      <formula>"NO"</formula>
    </cfRule>
    <cfRule type="cellIs" dxfId="15"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DE757357-1232-4317-9609-975C5A74A8DD}">
            <xm:f>'2-Buget cerere'!$J$43="NU"</xm:f>
            <x14:dxf>
              <fill>
                <patternFill>
                  <bgColor theme="0" tint="-0.24994659260841701"/>
                </patternFill>
              </fill>
            </x14:dxf>
          </x14:cfRule>
          <xm:sqref>F53:G53 F75:F78</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4A3FB-A5F6-425D-812D-94A5757CEAD5}">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153</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'1-Input'!$F$25*'10-Buget comp 8'!F41*'10-Buget comp 8'!F48+'1-Input'!F26*'10-Buget comp 8'!F42*'10-Buget comp 8'!F48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'1-Input'!F34*'10-Buget comp 8'!F41*'10-Buget comp 8'!G48+'1-Input'!F35*'10-Buget comp 8'!F42*'10-Buget comp 8'!G48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3">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44">
        <f>'1-Input'!$G$25*F41*F48+'1-Input'!$G$26*F42*F48</f>
        <v>0</v>
      </c>
      <c r="G71" s="14"/>
      <c r="H71" s="14"/>
      <c r="I71" s="46"/>
      <c r="J71" s="14"/>
      <c r="K71" s="14"/>
      <c r="L71" s="14"/>
      <c r="M71" s="14"/>
      <c r="N71" s="14"/>
      <c r="O71" s="14"/>
      <c r="P71" s="26"/>
    </row>
    <row r="72" spans="2:16" ht="17.399999999999999" customHeight="1"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IFERROR(IF(OR(F79=0,F77*'1-Input'!I24&gt;='10-Buget comp 8'!F79),"OK","ERROR"),"")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13" priority="4" operator="equal">
      <formula>"OK"</formula>
    </cfRule>
    <cfRule type="cellIs" dxfId="12" priority="5" operator="equal">
      <formula>"ERROR"</formula>
    </cfRule>
  </conditionalFormatting>
  <conditionalFormatting sqref="N28">
    <cfRule type="cellIs" dxfId="11" priority="1" operator="equal">
      <formula>"NO"</formula>
    </cfRule>
    <cfRule type="cellIs" dxfId="10"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86A8B07C-E53C-4BE4-9CD3-71897B1400B2}">
            <xm:f>'2-Buget cerere'!$J$43="NU"</xm:f>
            <x14:dxf>
              <fill>
                <patternFill>
                  <bgColor theme="0" tint="-0.24994659260841701"/>
                </patternFill>
              </fill>
            </x14:dxf>
          </x14:cfRule>
          <xm:sqref>F53:G53 F75:F78</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77D05-963D-4A78-8090-C3D48CDEDD06}">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152</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'1-Input'!$F$25*'11-Buget comp 9'!F41*'11-Buget comp 9'!F48+'1-Input'!F26*'11-Buget comp 9'!F42*'11-Buget comp 9'!F48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'1-Input'!F34*'11-Buget comp 9'!F41*'11-Buget comp 9'!G48+'1-Input'!F35*'11-Buget comp 9'!F42*'11-Buget comp 9'!G48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IFERROR(IF(OR(F79=0,F77*'1-Input'!I24&gt;='11-Buget comp 9'!F79),"OK","ERROR"),"")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8" priority="4" operator="equal">
      <formula>"OK"</formula>
    </cfRule>
    <cfRule type="cellIs" dxfId="7" priority="5" operator="equal">
      <formula>"ERROR"</formula>
    </cfRule>
  </conditionalFormatting>
  <conditionalFormatting sqref="N28">
    <cfRule type="cellIs" dxfId="6" priority="1" operator="equal">
      <formula>"NO"</formula>
    </cfRule>
    <cfRule type="cellIs" dxfId="5"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66CBC6E5-8984-4F31-B6F8-242092FAD386}">
            <xm:f>'2-Buget cerere'!$J$43="NU"</xm:f>
            <x14:dxf>
              <fill>
                <patternFill>
                  <bgColor theme="0" tint="-0.24994659260841701"/>
                </patternFill>
              </fill>
            </x14:dxf>
          </x14:cfRule>
          <xm:sqref>F53:G53 F75:F78</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0AFD1-4A80-4305-A727-9929A7566086}">
  <dimension ref="B2:P80"/>
  <sheetViews>
    <sheetView tabSelected="1" view="pageBreakPreview" zoomScale="82" zoomScaleNormal="100" zoomScaleSheetLayoutView="82" workbookViewId="0">
      <selection activeCell="I79" sqref="I79"/>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152</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'1-Input'!$F$25*'12-Buget comp 10'!F41*'12-Buget comp 10'!F48+'1-Input'!F26*'12-Buget comp 10'!F42*'12-Buget comp 10'!F48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'1-Input'!F34*'12-Buget comp 10'!F41*'12-Buget comp 10'!G48+'1-Input'!F35*'12-Buget comp 10'!F42*'12-Buget comp 10'!G48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IFERROR(IF(OR(F79=0,F77*'1-Input'!I24&gt;='12-Buget comp 10'!F79),"OK","ERROR"),"")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3" priority="4" operator="equal">
      <formula>"OK"</formula>
    </cfRule>
    <cfRule type="cellIs" dxfId="2" priority="5" operator="equal">
      <formula>"ERROR"</formula>
    </cfRule>
  </conditionalFormatting>
  <conditionalFormatting sqref="N28">
    <cfRule type="cellIs" dxfId="1" priority="1" operator="equal">
      <formula>"NO"</formula>
    </cfRule>
    <cfRule type="cellIs" dxfId="0"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492A06F2-E19E-4458-A032-8CBDF1F37F26}">
            <xm:f>'2-Buget cerere'!$J$43="NU"</xm:f>
            <x14:dxf>
              <fill>
                <patternFill>
                  <bgColor theme="0" tint="-0.24994659260841701"/>
                </patternFill>
              </fill>
            </x14:dxf>
          </x14:cfRule>
          <xm:sqref>F53:G53 F75:F78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3:E22"/>
  <sheetViews>
    <sheetView workbookViewId="0">
      <selection activeCell="C3" sqref="C3:E22"/>
    </sheetView>
  </sheetViews>
  <sheetFormatPr defaultRowHeight="14.4" x14ac:dyDescent="0.3"/>
  <cols>
    <col min="3" max="3" width="19" customWidth="1"/>
  </cols>
  <sheetData>
    <row r="3" spans="3:5" x14ac:dyDescent="0.3">
      <c r="D3" t="s">
        <v>89</v>
      </c>
      <c r="E3" t="s">
        <v>90</v>
      </c>
    </row>
    <row r="4" spans="3:5" x14ac:dyDescent="0.3">
      <c r="C4" s="62" t="s">
        <v>91</v>
      </c>
      <c r="D4" s="63">
        <v>0.5</v>
      </c>
      <c r="E4" s="63">
        <v>0.6</v>
      </c>
    </row>
    <row r="5" spans="3:5" x14ac:dyDescent="0.3">
      <c r="C5" s="62" t="s">
        <v>92</v>
      </c>
      <c r="D5" s="63">
        <v>0.5</v>
      </c>
      <c r="E5" s="63">
        <v>0.6</v>
      </c>
    </row>
    <row r="6" spans="3:5" x14ac:dyDescent="0.3">
      <c r="C6" s="62" t="s">
        <v>93</v>
      </c>
      <c r="D6" s="63">
        <v>0.6</v>
      </c>
      <c r="E6" s="63">
        <v>0.7</v>
      </c>
    </row>
    <row r="7" spans="3:5" x14ac:dyDescent="0.3">
      <c r="C7" s="62" t="s">
        <v>94</v>
      </c>
      <c r="D7" s="63">
        <v>0.6</v>
      </c>
      <c r="E7" s="63">
        <v>0.7</v>
      </c>
    </row>
    <row r="8" spans="3:5" x14ac:dyDescent="0.3">
      <c r="C8" s="62" t="s">
        <v>95</v>
      </c>
      <c r="D8" s="63">
        <v>0.6</v>
      </c>
      <c r="E8" s="63">
        <v>0.7</v>
      </c>
    </row>
    <row r="9" spans="3:5" x14ac:dyDescent="0.3">
      <c r="C9" s="62" t="s">
        <v>96</v>
      </c>
      <c r="D9" s="63">
        <v>0.6</v>
      </c>
      <c r="E9" s="63">
        <v>0.7</v>
      </c>
    </row>
    <row r="11" spans="3:5" x14ac:dyDescent="0.3">
      <c r="C11" t="str">
        <f>C4&amp;$D$3</f>
        <v>BHMIJLOCIE</v>
      </c>
      <c r="D11" s="64">
        <f>D4</f>
        <v>0.5</v>
      </c>
    </row>
    <row r="12" spans="3:5" x14ac:dyDescent="0.3">
      <c r="C12" t="str">
        <f t="shared" ref="C12:C16" si="0">C5&amp;$D$3</f>
        <v>CJMIJLOCIE</v>
      </c>
      <c r="D12" s="64">
        <f t="shared" ref="D12:D16" si="1">D5</f>
        <v>0.5</v>
      </c>
    </row>
    <row r="13" spans="3:5" x14ac:dyDescent="0.3">
      <c r="C13" t="str">
        <f t="shared" si="0"/>
        <v>BNMIJLOCIE</v>
      </c>
      <c r="D13" s="64">
        <f t="shared" si="1"/>
        <v>0.6</v>
      </c>
    </row>
    <row r="14" spans="3:5" x14ac:dyDescent="0.3">
      <c r="C14" t="str">
        <f t="shared" si="0"/>
        <v>MMMIJLOCIE</v>
      </c>
      <c r="D14" s="64">
        <f t="shared" si="1"/>
        <v>0.6</v>
      </c>
    </row>
    <row r="15" spans="3:5" x14ac:dyDescent="0.3">
      <c r="C15" t="str">
        <f t="shared" si="0"/>
        <v>SMMIJLOCIE</v>
      </c>
      <c r="D15" s="64">
        <f t="shared" si="1"/>
        <v>0.6</v>
      </c>
    </row>
    <row r="16" spans="3:5" x14ac:dyDescent="0.3">
      <c r="C16" t="str">
        <f t="shared" si="0"/>
        <v>SJMIJLOCIE</v>
      </c>
      <c r="D16" s="64">
        <f t="shared" si="1"/>
        <v>0.6</v>
      </c>
    </row>
    <row r="17" spans="3:4" x14ac:dyDescent="0.3">
      <c r="C17" t="str">
        <f>C4&amp;$E$3</f>
        <v>BHMICA SAU MICRO</v>
      </c>
      <c r="D17" s="64">
        <f>E4</f>
        <v>0.6</v>
      </c>
    </row>
    <row r="18" spans="3:4" x14ac:dyDescent="0.3">
      <c r="C18" t="str">
        <f t="shared" ref="C18:C22" si="2">C5&amp;$E$3</f>
        <v>CJMICA SAU MICRO</v>
      </c>
      <c r="D18" s="64">
        <f t="shared" ref="D18:D22" si="3">E5</f>
        <v>0.6</v>
      </c>
    </row>
    <row r="19" spans="3:4" x14ac:dyDescent="0.3">
      <c r="C19" t="str">
        <f t="shared" si="2"/>
        <v>BNMICA SAU MICRO</v>
      </c>
      <c r="D19" s="64">
        <f t="shared" si="3"/>
        <v>0.7</v>
      </c>
    </row>
    <row r="20" spans="3:4" x14ac:dyDescent="0.3">
      <c r="C20" t="str">
        <f t="shared" si="2"/>
        <v>MMMICA SAU MICRO</v>
      </c>
      <c r="D20" s="64">
        <f t="shared" si="3"/>
        <v>0.7</v>
      </c>
    </row>
    <row r="21" spans="3:4" x14ac:dyDescent="0.3">
      <c r="C21" t="str">
        <f t="shared" si="2"/>
        <v>SMMICA SAU MICRO</v>
      </c>
      <c r="D21" s="64">
        <f t="shared" si="3"/>
        <v>0.7</v>
      </c>
    </row>
    <row r="22" spans="3:4" x14ac:dyDescent="0.3">
      <c r="C22" t="str">
        <f t="shared" si="2"/>
        <v>SJMICA SAU MICRO</v>
      </c>
      <c r="D22" s="64">
        <f t="shared" si="3"/>
        <v>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41"/>
  <sheetViews>
    <sheetView topLeftCell="A8" workbookViewId="0">
      <selection activeCell="I30" sqref="I30"/>
    </sheetView>
  </sheetViews>
  <sheetFormatPr defaultColWidth="8.88671875" defaultRowHeight="13.8" x14ac:dyDescent="0.25"/>
  <cols>
    <col min="1" max="1" width="8.88671875" style="10"/>
    <col min="2" max="2" width="36.33203125" style="10" customWidth="1"/>
    <col min="3" max="3" width="17.44140625" style="10" customWidth="1"/>
    <col min="4" max="4" width="15.88671875" style="10" customWidth="1"/>
    <col min="5" max="5" width="21.33203125" style="10" customWidth="1"/>
    <col min="6" max="16384" width="8.88671875" style="10"/>
  </cols>
  <sheetData>
    <row r="2" spans="2:5" ht="14.4" thickBot="1" x14ac:dyDescent="0.3">
      <c r="B2" s="47"/>
      <c r="C2" s="48"/>
      <c r="D2" s="48"/>
      <c r="E2" s="49"/>
    </row>
    <row r="3" spans="2:5" x14ac:dyDescent="0.25">
      <c r="B3" s="11" t="e">
        <f>#REF!</f>
        <v>#REF!</v>
      </c>
      <c r="C3" s="12"/>
    </row>
    <row r="4" spans="2:5" x14ac:dyDescent="0.25">
      <c r="B4" s="17" t="e">
        <f>#REF!</f>
        <v>#REF!</v>
      </c>
      <c r="C4" s="18"/>
      <c r="D4" s="16"/>
      <c r="E4" s="16"/>
    </row>
    <row r="5" spans="2:5" ht="14.4" thickBot="1" x14ac:dyDescent="0.3">
      <c r="B5" s="19" t="e">
        <f>#REF!</f>
        <v>#REF!</v>
      </c>
      <c r="C5" s="20"/>
      <c r="D5" s="16"/>
      <c r="E5" s="16"/>
    </row>
    <row r="6" spans="2:5" x14ac:dyDescent="0.25">
      <c r="B6" s="5"/>
      <c r="C6" s="6"/>
      <c r="D6" s="6"/>
      <c r="E6" s="6"/>
    </row>
    <row r="7" spans="2:5" ht="34.200000000000003" customHeight="1" x14ac:dyDescent="0.25">
      <c r="B7" s="259" t="s">
        <v>88</v>
      </c>
      <c r="C7" s="259"/>
      <c r="D7" s="259"/>
      <c r="E7" s="259"/>
    </row>
    <row r="8" spans="2:5" ht="45" customHeight="1" x14ac:dyDescent="0.25">
      <c r="B8" s="260" t="s">
        <v>52</v>
      </c>
      <c r="C8" s="260"/>
      <c r="D8" s="260"/>
      <c r="E8" s="260"/>
    </row>
    <row r="9" spans="2:5" ht="55.2" x14ac:dyDescent="0.25">
      <c r="B9" s="7" t="s">
        <v>53</v>
      </c>
      <c r="C9" s="7" t="s">
        <v>54</v>
      </c>
      <c r="D9" s="7" t="s">
        <v>55</v>
      </c>
      <c r="E9" s="7" t="s">
        <v>56</v>
      </c>
    </row>
    <row r="10" spans="2:5" x14ac:dyDescent="0.25">
      <c r="B10" s="50"/>
      <c r="C10" s="51"/>
      <c r="D10" s="50"/>
      <c r="E10" s="50"/>
    </row>
    <row r="11" spans="2:5" x14ac:dyDescent="0.25">
      <c r="B11" s="4" t="s">
        <v>57</v>
      </c>
      <c r="C11" s="52">
        <v>0</v>
      </c>
      <c r="D11" s="52">
        <v>0</v>
      </c>
      <c r="E11" s="56">
        <f>C11*D11</f>
        <v>0</v>
      </c>
    </row>
    <row r="12" spans="2:5" x14ac:dyDescent="0.25">
      <c r="B12" s="4" t="s">
        <v>58</v>
      </c>
      <c r="C12" s="22">
        <v>0</v>
      </c>
      <c r="D12" s="22">
        <v>0</v>
      </c>
      <c r="E12" s="25">
        <f>C12*D12</f>
        <v>0</v>
      </c>
    </row>
    <row r="13" spans="2:5" x14ac:dyDescent="0.25">
      <c r="B13" s="4" t="s">
        <v>59</v>
      </c>
      <c r="C13" s="22">
        <v>0</v>
      </c>
      <c r="D13" s="22">
        <v>0</v>
      </c>
      <c r="E13" s="25">
        <f t="shared" ref="E13:E40" si="0">C13*D13</f>
        <v>0</v>
      </c>
    </row>
    <row r="14" spans="2:5" x14ac:dyDescent="0.25">
      <c r="B14" s="4" t="s">
        <v>60</v>
      </c>
      <c r="C14" s="22">
        <v>0</v>
      </c>
      <c r="D14" s="22">
        <v>0</v>
      </c>
      <c r="E14" s="25">
        <f t="shared" si="0"/>
        <v>0</v>
      </c>
    </row>
    <row r="15" spans="2:5" x14ac:dyDescent="0.25">
      <c r="B15" s="4" t="s">
        <v>61</v>
      </c>
      <c r="C15" s="22">
        <v>0</v>
      </c>
      <c r="D15" s="22">
        <v>0</v>
      </c>
      <c r="E15" s="25">
        <f t="shared" si="0"/>
        <v>0</v>
      </c>
    </row>
    <row r="16" spans="2:5" x14ac:dyDescent="0.25">
      <c r="B16" s="4" t="s">
        <v>62</v>
      </c>
      <c r="C16" s="22">
        <v>0</v>
      </c>
      <c r="D16" s="22">
        <v>0</v>
      </c>
      <c r="E16" s="25">
        <f t="shared" si="0"/>
        <v>0</v>
      </c>
    </row>
    <row r="17" spans="2:5" x14ac:dyDescent="0.25">
      <c r="B17" s="4" t="s">
        <v>63</v>
      </c>
      <c r="C17" s="22">
        <v>0</v>
      </c>
      <c r="D17" s="22">
        <v>0</v>
      </c>
      <c r="E17" s="25">
        <f t="shared" si="0"/>
        <v>0</v>
      </c>
    </row>
    <row r="18" spans="2:5" x14ac:dyDescent="0.25">
      <c r="B18" s="4" t="s">
        <v>64</v>
      </c>
      <c r="C18" s="22">
        <v>0</v>
      </c>
      <c r="D18" s="22">
        <v>0</v>
      </c>
      <c r="E18" s="25">
        <f t="shared" si="0"/>
        <v>0</v>
      </c>
    </row>
    <row r="19" spans="2:5" x14ac:dyDescent="0.25">
      <c r="B19" s="4" t="s">
        <v>65</v>
      </c>
      <c r="C19" s="22">
        <v>0</v>
      </c>
      <c r="D19" s="22">
        <v>0</v>
      </c>
      <c r="E19" s="25">
        <f t="shared" si="0"/>
        <v>0</v>
      </c>
    </row>
    <row r="20" spans="2:5" x14ac:dyDescent="0.25">
      <c r="B20" s="4" t="s">
        <v>66</v>
      </c>
      <c r="C20" s="22">
        <v>0</v>
      </c>
      <c r="D20" s="22">
        <v>0</v>
      </c>
      <c r="E20" s="25">
        <f t="shared" si="0"/>
        <v>0</v>
      </c>
    </row>
    <row r="21" spans="2:5" x14ac:dyDescent="0.25">
      <c r="B21" s="4" t="s">
        <v>67</v>
      </c>
      <c r="C21" s="22">
        <v>0</v>
      </c>
      <c r="D21" s="22">
        <v>0</v>
      </c>
      <c r="E21" s="25">
        <f t="shared" si="0"/>
        <v>0</v>
      </c>
    </row>
    <row r="22" spans="2:5" x14ac:dyDescent="0.25">
      <c r="B22" s="4" t="s">
        <v>68</v>
      </c>
      <c r="C22" s="22">
        <v>0</v>
      </c>
      <c r="D22" s="22">
        <v>0</v>
      </c>
      <c r="E22" s="25">
        <f t="shared" si="0"/>
        <v>0</v>
      </c>
    </row>
    <row r="23" spans="2:5" x14ac:dyDescent="0.25">
      <c r="B23" s="4" t="s">
        <v>69</v>
      </c>
      <c r="C23" s="22">
        <v>0</v>
      </c>
      <c r="D23" s="22">
        <v>0</v>
      </c>
      <c r="E23" s="25">
        <f t="shared" si="0"/>
        <v>0</v>
      </c>
    </row>
    <row r="24" spans="2:5" x14ac:dyDescent="0.25">
      <c r="B24" s="4" t="s">
        <v>70</v>
      </c>
      <c r="C24" s="22">
        <v>0</v>
      </c>
      <c r="D24" s="22">
        <v>0</v>
      </c>
      <c r="E24" s="25">
        <f t="shared" si="0"/>
        <v>0</v>
      </c>
    </row>
    <row r="25" spans="2:5" x14ac:dyDescent="0.25">
      <c r="B25" s="4" t="s">
        <v>71</v>
      </c>
      <c r="C25" s="22">
        <v>0</v>
      </c>
      <c r="D25" s="22">
        <v>0</v>
      </c>
      <c r="E25" s="25">
        <f t="shared" si="0"/>
        <v>0</v>
      </c>
    </row>
    <row r="26" spans="2:5" x14ac:dyDescent="0.25">
      <c r="B26" s="4" t="s">
        <v>72</v>
      </c>
      <c r="C26" s="22">
        <v>0</v>
      </c>
      <c r="D26" s="22">
        <v>0</v>
      </c>
      <c r="E26" s="25">
        <f t="shared" si="0"/>
        <v>0</v>
      </c>
    </row>
    <row r="27" spans="2:5" x14ac:dyDescent="0.25">
      <c r="B27" s="4" t="s">
        <v>73</v>
      </c>
      <c r="C27" s="22">
        <v>0</v>
      </c>
      <c r="D27" s="22">
        <v>0</v>
      </c>
      <c r="E27" s="25">
        <f t="shared" si="0"/>
        <v>0</v>
      </c>
    </row>
    <row r="28" spans="2:5" x14ac:dyDescent="0.25">
      <c r="B28" s="4" t="s">
        <v>74</v>
      </c>
      <c r="C28" s="22">
        <v>0</v>
      </c>
      <c r="D28" s="22">
        <v>0</v>
      </c>
      <c r="E28" s="25">
        <f t="shared" si="0"/>
        <v>0</v>
      </c>
    </row>
    <row r="29" spans="2:5" x14ac:dyDescent="0.25">
      <c r="B29" s="4" t="s">
        <v>75</v>
      </c>
      <c r="C29" s="22">
        <v>0</v>
      </c>
      <c r="D29" s="22">
        <v>0</v>
      </c>
      <c r="E29" s="25">
        <f t="shared" si="0"/>
        <v>0</v>
      </c>
    </row>
    <row r="30" spans="2:5" x14ac:dyDescent="0.25">
      <c r="B30" s="4" t="s">
        <v>76</v>
      </c>
      <c r="C30" s="22">
        <v>0</v>
      </c>
      <c r="D30" s="22">
        <v>0</v>
      </c>
      <c r="E30" s="25">
        <f t="shared" si="0"/>
        <v>0</v>
      </c>
    </row>
    <row r="31" spans="2:5" x14ac:dyDescent="0.25">
      <c r="B31" s="4" t="s">
        <v>77</v>
      </c>
      <c r="C31" s="22">
        <v>0</v>
      </c>
      <c r="D31" s="22">
        <v>0</v>
      </c>
      <c r="E31" s="25">
        <f t="shared" si="0"/>
        <v>0</v>
      </c>
    </row>
    <row r="32" spans="2:5" x14ac:dyDescent="0.25">
      <c r="B32" s="4" t="s">
        <v>78</v>
      </c>
      <c r="C32" s="22">
        <v>0</v>
      </c>
      <c r="D32" s="22">
        <v>0</v>
      </c>
      <c r="E32" s="25">
        <f t="shared" si="0"/>
        <v>0</v>
      </c>
    </row>
    <row r="33" spans="2:5" x14ac:dyDescent="0.25">
      <c r="B33" s="4" t="s">
        <v>79</v>
      </c>
      <c r="C33" s="22">
        <v>0</v>
      </c>
      <c r="D33" s="22">
        <v>0</v>
      </c>
      <c r="E33" s="25">
        <f t="shared" si="0"/>
        <v>0</v>
      </c>
    </row>
    <row r="34" spans="2:5" x14ac:dyDescent="0.25">
      <c r="B34" s="4" t="s">
        <v>80</v>
      </c>
      <c r="C34" s="22">
        <v>0</v>
      </c>
      <c r="D34" s="22">
        <v>0</v>
      </c>
      <c r="E34" s="25">
        <f t="shared" si="0"/>
        <v>0</v>
      </c>
    </row>
    <row r="35" spans="2:5" x14ac:dyDescent="0.25">
      <c r="B35" s="4" t="s">
        <v>81</v>
      </c>
      <c r="C35" s="22">
        <v>0</v>
      </c>
      <c r="D35" s="22">
        <v>0</v>
      </c>
      <c r="E35" s="25">
        <f t="shared" si="0"/>
        <v>0</v>
      </c>
    </row>
    <row r="36" spans="2:5" x14ac:dyDescent="0.25">
      <c r="B36" s="4" t="s">
        <v>82</v>
      </c>
      <c r="C36" s="22">
        <v>0</v>
      </c>
      <c r="D36" s="22">
        <v>0</v>
      </c>
      <c r="E36" s="25">
        <f t="shared" si="0"/>
        <v>0</v>
      </c>
    </row>
    <row r="37" spans="2:5" x14ac:dyDescent="0.25">
      <c r="B37" s="4" t="s">
        <v>83</v>
      </c>
      <c r="C37" s="22">
        <v>0</v>
      </c>
      <c r="D37" s="22">
        <v>0</v>
      </c>
      <c r="E37" s="25">
        <f t="shared" si="0"/>
        <v>0</v>
      </c>
    </row>
    <row r="38" spans="2:5" x14ac:dyDescent="0.25">
      <c r="B38" s="4" t="s">
        <v>84</v>
      </c>
      <c r="C38" s="22">
        <v>0</v>
      </c>
      <c r="D38" s="22">
        <v>0</v>
      </c>
      <c r="E38" s="25">
        <f t="shared" si="0"/>
        <v>0</v>
      </c>
    </row>
    <row r="39" spans="2:5" x14ac:dyDescent="0.25">
      <c r="B39" s="4" t="s">
        <v>85</v>
      </c>
      <c r="C39" s="22">
        <v>0</v>
      </c>
      <c r="D39" s="22">
        <v>0</v>
      </c>
      <c r="E39" s="25">
        <f>C39*D39</f>
        <v>0</v>
      </c>
    </row>
    <row r="40" spans="2:5" x14ac:dyDescent="0.25">
      <c r="B40" s="8" t="s">
        <v>86</v>
      </c>
      <c r="C40" s="53">
        <v>0</v>
      </c>
      <c r="D40" s="53">
        <v>0</v>
      </c>
      <c r="E40" s="57">
        <f t="shared" si="0"/>
        <v>0</v>
      </c>
    </row>
    <row r="41" spans="2:5" x14ac:dyDescent="0.25">
      <c r="B41" s="54" t="s">
        <v>87</v>
      </c>
      <c r="C41" s="9">
        <f>SUM(C11:C40)</f>
        <v>0</v>
      </c>
      <c r="D41" s="55"/>
      <c r="E41" s="9">
        <f>SUM(E11:E40)</f>
        <v>0</v>
      </c>
    </row>
  </sheetData>
  <sheetProtection password="A2B8" sheet="1" objects="1" scenarios="1"/>
  <mergeCells count="2">
    <mergeCell ref="B7:E7"/>
    <mergeCell ref="B8:E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114C-BEB3-4BA2-9752-5BEF611D60CE}">
  <dimension ref="B2:N40"/>
  <sheetViews>
    <sheetView workbookViewId="0">
      <selection activeCell="E34" sqref="E34"/>
    </sheetView>
  </sheetViews>
  <sheetFormatPr defaultColWidth="8.88671875" defaultRowHeight="14.4" x14ac:dyDescent="0.3"/>
  <cols>
    <col min="1" max="1" width="5.6640625" style="66" customWidth="1"/>
    <col min="2" max="2" width="5.33203125" style="66" customWidth="1"/>
    <col min="3" max="3" width="7.33203125" style="66" customWidth="1"/>
    <col min="4" max="4" width="17.44140625" style="66" customWidth="1"/>
    <col min="5" max="5" width="14" style="66" customWidth="1"/>
    <col min="6" max="6" width="13.33203125" style="66" customWidth="1"/>
    <col min="7" max="7" width="14.77734375" style="66" customWidth="1"/>
    <col min="8" max="8" width="13.6640625" style="66" customWidth="1"/>
    <col min="9" max="9" width="16.109375" style="66" customWidth="1"/>
    <col min="10" max="13" width="8.88671875" style="66"/>
    <col min="14" max="14" width="5.44140625" style="66" customWidth="1"/>
    <col min="15" max="16384" width="8.88671875" style="66"/>
  </cols>
  <sheetData>
    <row r="2" spans="2:14" ht="2.4" customHeight="1" x14ac:dyDescent="0.3"/>
    <row r="3" spans="2:14" ht="21.6" customHeight="1" x14ac:dyDescent="0.3">
      <c r="B3" s="65"/>
      <c r="C3" s="65"/>
      <c r="D3" s="65"/>
      <c r="E3" s="65"/>
      <c r="F3" s="65"/>
      <c r="G3" s="65"/>
      <c r="H3" s="65"/>
      <c r="I3" s="65"/>
      <c r="J3" s="65"/>
      <c r="K3" s="65"/>
      <c r="L3" s="65"/>
      <c r="M3" s="65"/>
      <c r="N3" s="65"/>
    </row>
    <row r="4" spans="2:14" ht="14.4" customHeight="1" x14ac:dyDescent="0.3">
      <c r="B4" s="65"/>
      <c r="C4" s="207" t="s">
        <v>119</v>
      </c>
      <c r="D4" s="208" t="s">
        <v>131</v>
      </c>
      <c r="E4" s="208"/>
      <c r="F4" s="208"/>
      <c r="G4" s="208"/>
      <c r="H4" s="208"/>
      <c r="I4" s="208"/>
      <c r="J4" s="208"/>
      <c r="K4" s="208"/>
      <c r="L4" s="208"/>
      <c r="M4" s="208"/>
      <c r="N4" s="65"/>
    </row>
    <row r="5" spans="2:14" x14ac:dyDescent="0.3">
      <c r="B5" s="65"/>
      <c r="C5" s="207"/>
      <c r="D5" s="208"/>
      <c r="E5" s="208"/>
      <c r="F5" s="208"/>
      <c r="G5" s="208"/>
      <c r="H5" s="208"/>
      <c r="I5" s="208"/>
      <c r="J5" s="208"/>
      <c r="K5" s="208"/>
      <c r="L5" s="208"/>
      <c r="M5" s="208"/>
      <c r="N5" s="65"/>
    </row>
    <row r="6" spans="2:14" x14ac:dyDescent="0.3">
      <c r="B6" s="65"/>
      <c r="C6" s="207"/>
      <c r="D6" s="208"/>
      <c r="E6" s="208"/>
      <c r="F6" s="208"/>
      <c r="G6" s="208"/>
      <c r="H6" s="208"/>
      <c r="I6" s="208"/>
      <c r="J6" s="208"/>
      <c r="K6" s="208"/>
      <c r="L6" s="208"/>
      <c r="M6" s="208"/>
      <c r="N6" s="65"/>
    </row>
    <row r="7" spans="2:14" x14ac:dyDescent="0.3">
      <c r="B7" s="65"/>
      <c r="C7" s="207"/>
      <c r="D7" s="208"/>
      <c r="E7" s="208"/>
      <c r="F7" s="208"/>
      <c r="G7" s="208"/>
      <c r="H7" s="208"/>
      <c r="I7" s="208"/>
      <c r="J7" s="208"/>
      <c r="K7" s="208"/>
      <c r="L7" s="208"/>
      <c r="M7" s="208"/>
      <c r="N7" s="65"/>
    </row>
    <row r="8" spans="2:14" ht="9" customHeight="1" x14ac:dyDescent="0.3">
      <c r="B8" s="65"/>
      <c r="C8" s="207"/>
      <c r="D8" s="208"/>
      <c r="E8" s="208"/>
      <c r="F8" s="208"/>
      <c r="G8" s="208"/>
      <c r="H8" s="208"/>
      <c r="I8" s="208"/>
      <c r="J8" s="208"/>
      <c r="K8" s="208"/>
      <c r="L8" s="208"/>
      <c r="M8" s="208"/>
      <c r="N8" s="65"/>
    </row>
    <row r="9" spans="2:14" x14ac:dyDescent="0.3">
      <c r="B9" s="65"/>
      <c r="C9" s="10"/>
      <c r="D9" s="10"/>
      <c r="E9" s="10"/>
      <c r="F9" s="10"/>
      <c r="G9" s="10"/>
      <c r="H9" s="10"/>
      <c r="I9" s="10"/>
      <c r="J9" s="65"/>
      <c r="K9" s="65"/>
      <c r="L9" s="65"/>
      <c r="M9" s="65"/>
      <c r="N9" s="65"/>
    </row>
    <row r="10" spans="2:14" ht="14.4" customHeight="1" x14ac:dyDescent="0.3">
      <c r="B10" s="65"/>
      <c r="C10" s="207" t="s">
        <v>120</v>
      </c>
      <c r="D10" s="208" t="s">
        <v>121</v>
      </c>
      <c r="E10" s="208"/>
      <c r="F10" s="208"/>
      <c r="G10" s="208"/>
      <c r="H10" s="208"/>
      <c r="I10" s="208"/>
      <c r="J10" s="208"/>
      <c r="K10" s="208"/>
      <c r="L10" s="208"/>
      <c r="M10" s="208"/>
      <c r="N10" s="65"/>
    </row>
    <row r="11" spans="2:14" ht="6.6" customHeight="1" x14ac:dyDescent="0.3">
      <c r="B11" s="65"/>
      <c r="C11" s="207"/>
      <c r="D11" s="208"/>
      <c r="E11" s="208"/>
      <c r="F11" s="208"/>
      <c r="G11" s="208"/>
      <c r="H11" s="208"/>
      <c r="I11" s="208"/>
      <c r="J11" s="208"/>
      <c r="K11" s="208"/>
      <c r="L11" s="208"/>
      <c r="M11" s="208"/>
      <c r="N11" s="65"/>
    </row>
    <row r="12" spans="2:14" x14ac:dyDescent="0.3">
      <c r="B12" s="65"/>
      <c r="C12" s="10"/>
      <c r="D12" s="10"/>
      <c r="E12" s="10"/>
      <c r="F12" s="10"/>
      <c r="G12" s="10"/>
      <c r="H12" s="10"/>
      <c r="I12" s="10"/>
      <c r="J12" s="65"/>
      <c r="K12" s="65"/>
      <c r="L12" s="65"/>
      <c r="M12" s="65"/>
      <c r="N12" s="65"/>
    </row>
    <row r="13" spans="2:14" ht="14.4" customHeight="1" x14ac:dyDescent="0.3">
      <c r="B13" s="65"/>
      <c r="C13" s="207" t="s">
        <v>123</v>
      </c>
      <c r="D13" s="208" t="s">
        <v>124</v>
      </c>
      <c r="E13" s="208"/>
      <c r="F13" s="208"/>
      <c r="G13" s="208"/>
      <c r="H13" s="208"/>
      <c r="I13" s="208"/>
      <c r="J13" s="208"/>
      <c r="K13" s="208"/>
      <c r="L13" s="208"/>
      <c r="M13" s="208"/>
      <c r="N13" s="65"/>
    </row>
    <row r="14" spans="2:14" x14ac:dyDescent="0.3">
      <c r="B14" s="65"/>
      <c r="C14" s="207"/>
      <c r="D14" s="208"/>
      <c r="E14" s="208"/>
      <c r="F14" s="208"/>
      <c r="G14" s="208"/>
      <c r="H14" s="208"/>
      <c r="I14" s="208"/>
      <c r="J14" s="208"/>
      <c r="K14" s="208"/>
      <c r="L14" s="208"/>
      <c r="M14" s="208"/>
      <c r="N14" s="65"/>
    </row>
    <row r="15" spans="2:14" x14ac:dyDescent="0.3">
      <c r="B15" s="65"/>
      <c r="C15" s="10"/>
      <c r="D15" s="10"/>
      <c r="E15" s="10"/>
      <c r="F15" s="10"/>
      <c r="G15" s="10"/>
      <c r="H15" s="10"/>
      <c r="I15" s="10"/>
      <c r="J15" s="65"/>
      <c r="K15" s="65"/>
      <c r="L15" s="65"/>
      <c r="M15" s="65"/>
      <c r="N15" s="65"/>
    </row>
    <row r="16" spans="2:14" ht="14.4" customHeight="1" x14ac:dyDescent="0.3">
      <c r="B16" s="65"/>
      <c r="C16" s="207" t="s">
        <v>126</v>
      </c>
      <c r="D16" s="208" t="s">
        <v>155</v>
      </c>
      <c r="E16" s="208"/>
      <c r="F16" s="208"/>
      <c r="G16" s="208"/>
      <c r="H16" s="208"/>
      <c r="I16" s="208"/>
      <c r="J16" s="208"/>
      <c r="K16" s="208"/>
      <c r="L16" s="208"/>
      <c r="M16" s="208"/>
      <c r="N16" s="65"/>
    </row>
    <row r="17" spans="2:14" ht="30" customHeight="1" x14ac:dyDescent="0.3">
      <c r="B17" s="65"/>
      <c r="C17" s="207"/>
      <c r="D17" s="208"/>
      <c r="E17" s="208"/>
      <c r="F17" s="208"/>
      <c r="G17" s="208"/>
      <c r="H17" s="208"/>
      <c r="I17" s="208"/>
      <c r="J17" s="208"/>
      <c r="K17" s="208"/>
      <c r="L17" s="208"/>
      <c r="M17" s="208"/>
      <c r="N17" s="65"/>
    </row>
    <row r="18" spans="2:14" ht="12.6" customHeight="1" x14ac:dyDescent="0.3">
      <c r="B18" s="65"/>
      <c r="C18" s="21"/>
      <c r="D18" s="88"/>
      <c r="E18" s="88"/>
      <c r="F18" s="88"/>
      <c r="G18" s="88"/>
      <c r="H18" s="88"/>
      <c r="I18" s="88"/>
      <c r="J18" s="65"/>
      <c r="K18" s="65"/>
      <c r="L18" s="65"/>
      <c r="M18" s="65"/>
      <c r="N18" s="65"/>
    </row>
    <row r="19" spans="2:14" ht="30" customHeight="1" x14ac:dyDescent="0.3"/>
    <row r="20" spans="2:14" ht="21.6" customHeight="1" x14ac:dyDescent="0.3">
      <c r="B20" s="65"/>
      <c r="C20" s="21"/>
      <c r="D20" s="88"/>
      <c r="E20" s="88"/>
      <c r="F20" s="88"/>
      <c r="G20" s="88"/>
      <c r="H20" s="88"/>
      <c r="I20" s="88"/>
      <c r="J20" s="88"/>
    </row>
    <row r="21" spans="2:14" ht="21" customHeight="1" x14ac:dyDescent="0.3">
      <c r="B21" s="65"/>
      <c r="C21" s="204" t="s">
        <v>158</v>
      </c>
      <c r="D21" s="205"/>
      <c r="E21" s="205"/>
      <c r="F21" s="205"/>
      <c r="G21" s="205"/>
      <c r="H21" s="205"/>
      <c r="I21" s="206"/>
      <c r="J21" s="88"/>
    </row>
    <row r="22" spans="2:14" ht="55.2" x14ac:dyDescent="0.3">
      <c r="B22" s="65"/>
      <c r="C22" s="79" t="s">
        <v>129</v>
      </c>
      <c r="D22" s="80" t="s">
        <v>113</v>
      </c>
      <c r="E22" s="80" t="s">
        <v>116</v>
      </c>
      <c r="F22" s="80" t="s">
        <v>117</v>
      </c>
      <c r="G22" s="80" t="s">
        <v>156</v>
      </c>
      <c r="H22" s="80" t="s">
        <v>130</v>
      </c>
      <c r="I22" s="80" t="s">
        <v>122</v>
      </c>
      <c r="J22" s="88"/>
    </row>
    <row r="23" spans="2:14" x14ac:dyDescent="0.3">
      <c r="B23" s="65"/>
      <c r="C23" s="24">
        <v>1</v>
      </c>
      <c r="D23" s="87" t="s">
        <v>49</v>
      </c>
      <c r="E23" s="89">
        <v>1</v>
      </c>
      <c r="F23" s="89">
        <v>0</v>
      </c>
      <c r="G23" s="89">
        <v>0</v>
      </c>
      <c r="H23" s="89">
        <v>0</v>
      </c>
      <c r="I23" s="89">
        <v>0</v>
      </c>
      <c r="J23" s="88"/>
    </row>
    <row r="24" spans="2:14" x14ac:dyDescent="0.3">
      <c r="B24" s="65"/>
      <c r="C24" s="24">
        <v>2</v>
      </c>
      <c r="D24" s="87" t="s">
        <v>50</v>
      </c>
      <c r="E24" s="89">
        <v>0</v>
      </c>
      <c r="F24" s="89">
        <v>0</v>
      </c>
      <c r="G24" s="89">
        <v>0</v>
      </c>
      <c r="H24" s="89">
        <f>IF('2-Buget cerere'!$J$43="DA",10%,0%)</f>
        <v>0.1</v>
      </c>
      <c r="I24" s="89">
        <f>IF('2-Buget cerere'!$J$43="DA",90%,0%)</f>
        <v>0.9</v>
      </c>
      <c r="J24" s="88"/>
    </row>
    <row r="25" spans="2:14" x14ac:dyDescent="0.3">
      <c r="B25" s="65"/>
      <c r="C25" s="24">
        <v>3</v>
      </c>
      <c r="D25" s="87" t="s">
        <v>128</v>
      </c>
      <c r="E25" s="89">
        <v>0.02</v>
      </c>
      <c r="F25" s="89">
        <f>5%-E25</f>
        <v>3.0000000000000002E-2</v>
      </c>
      <c r="G25" s="89">
        <v>0.05</v>
      </c>
      <c r="H25" s="89">
        <v>0</v>
      </c>
      <c r="I25" s="89">
        <f>1-H25-F25-E25-G25</f>
        <v>0.89999999999999991</v>
      </c>
      <c r="J25" s="88"/>
    </row>
    <row r="26" spans="2:14" x14ac:dyDescent="0.3">
      <c r="B26" s="65"/>
      <c r="C26" s="24">
        <v>4</v>
      </c>
      <c r="D26" s="87" t="s">
        <v>48</v>
      </c>
      <c r="E26" s="89">
        <v>0</v>
      </c>
      <c r="F26" s="89">
        <v>0.05</v>
      </c>
      <c r="G26" s="89">
        <v>0.05</v>
      </c>
      <c r="H26" s="89">
        <v>0</v>
      </c>
      <c r="I26" s="89">
        <f>1-H26-F26-E26-G26</f>
        <v>0.89999999999999991</v>
      </c>
      <c r="J26" s="88"/>
    </row>
    <row r="27" spans="2:14" x14ac:dyDescent="0.3">
      <c r="B27" s="65"/>
      <c r="C27" s="10"/>
      <c r="D27" s="10"/>
      <c r="E27" s="65"/>
      <c r="F27" s="10"/>
      <c r="G27" s="10"/>
      <c r="H27" s="10"/>
      <c r="I27" s="10"/>
      <c r="J27" s="88"/>
    </row>
    <row r="29" spans="2:14" x14ac:dyDescent="0.3">
      <c r="B29" s="65"/>
      <c r="C29" s="21"/>
      <c r="D29" s="88"/>
      <c r="E29" s="88"/>
      <c r="F29" s="88"/>
      <c r="G29" s="88"/>
      <c r="H29" s="88"/>
      <c r="I29" s="88"/>
      <c r="J29" s="88"/>
    </row>
    <row r="30" spans="2:14" ht="15.6" x14ac:dyDescent="0.3">
      <c r="B30" s="65"/>
      <c r="C30" s="203" t="s">
        <v>157</v>
      </c>
      <c r="D30" s="203"/>
      <c r="E30" s="203"/>
      <c r="F30" s="203"/>
      <c r="G30" s="203"/>
      <c r="H30" s="203"/>
      <c r="I30" s="88"/>
      <c r="J30" s="88"/>
    </row>
    <row r="31" spans="2:14" ht="55.2" x14ac:dyDescent="0.3">
      <c r="B31" s="65"/>
      <c r="C31" s="79" t="s">
        <v>129</v>
      </c>
      <c r="D31" s="80" t="s">
        <v>113</v>
      </c>
      <c r="E31" s="80" t="s">
        <v>116</v>
      </c>
      <c r="F31" s="80" t="s">
        <v>117</v>
      </c>
      <c r="G31" s="80" t="s">
        <v>156</v>
      </c>
      <c r="H31" s="80" t="s">
        <v>130</v>
      </c>
      <c r="I31" s="88"/>
      <c r="J31" s="88"/>
    </row>
    <row r="32" spans="2:14" x14ac:dyDescent="0.3">
      <c r="B32" s="65"/>
      <c r="C32" s="24">
        <v>1</v>
      </c>
      <c r="D32" s="87" t="s">
        <v>49</v>
      </c>
      <c r="E32" s="89">
        <v>1</v>
      </c>
      <c r="F32" s="89">
        <f>100%-E32</f>
        <v>0</v>
      </c>
      <c r="G32" s="89">
        <v>0</v>
      </c>
      <c r="H32" s="89">
        <v>0</v>
      </c>
      <c r="I32" s="88"/>
      <c r="J32" s="88"/>
    </row>
    <row r="33" spans="2:10" x14ac:dyDescent="0.3">
      <c r="B33" s="65"/>
      <c r="C33" s="24">
        <v>2</v>
      </c>
      <c r="D33" s="87" t="s">
        <v>50</v>
      </c>
      <c r="E33" s="89">
        <v>0</v>
      </c>
      <c r="F33" s="89">
        <v>0</v>
      </c>
      <c r="G33" s="89">
        <v>0</v>
      </c>
      <c r="H33" s="89">
        <f>IF('2-Buget cerere'!$J$43="DA",100%,0%)</f>
        <v>1</v>
      </c>
      <c r="I33" s="88"/>
      <c r="J33" s="88"/>
    </row>
    <row r="34" spans="2:10" x14ac:dyDescent="0.3">
      <c r="B34" s="65"/>
      <c r="C34" s="24">
        <v>3</v>
      </c>
      <c r="D34" s="87" t="s">
        <v>128</v>
      </c>
      <c r="E34" s="89">
        <v>0.02</v>
      </c>
      <c r="F34" s="89">
        <f>100%-E34</f>
        <v>0.98</v>
      </c>
      <c r="G34" s="89">
        <v>0</v>
      </c>
      <c r="H34" s="89">
        <v>0</v>
      </c>
      <c r="I34" s="88"/>
      <c r="J34" s="88"/>
    </row>
    <row r="35" spans="2:10" x14ac:dyDescent="0.3">
      <c r="B35" s="65"/>
      <c r="C35" s="24">
        <v>4</v>
      </c>
      <c r="D35" s="87" t="s">
        <v>48</v>
      </c>
      <c r="E35" s="89">
        <v>0</v>
      </c>
      <c r="F35" s="89">
        <f>100%-E35</f>
        <v>1</v>
      </c>
      <c r="G35" s="89">
        <v>0</v>
      </c>
      <c r="H35" s="89">
        <v>0</v>
      </c>
      <c r="I35" s="88"/>
      <c r="J35" s="88"/>
    </row>
    <row r="36" spans="2:10" x14ac:dyDescent="0.3">
      <c r="B36" s="65"/>
      <c r="C36" s="10"/>
      <c r="D36" s="10"/>
      <c r="E36" s="65"/>
      <c r="F36" s="10"/>
      <c r="G36" s="10"/>
      <c r="H36" s="10"/>
      <c r="I36" s="10"/>
      <c r="J36" s="88"/>
    </row>
    <row r="38" spans="2:10" ht="15" thickBot="1" x14ac:dyDescent="0.35">
      <c r="C38" s="65"/>
      <c r="D38" s="65"/>
      <c r="E38" s="65"/>
      <c r="F38" s="65"/>
      <c r="G38" s="65"/>
    </row>
    <row r="39" spans="2:10" ht="16.95" customHeight="1" thickBot="1" x14ac:dyDescent="0.35">
      <c r="C39" s="65"/>
      <c r="D39" s="116" t="s">
        <v>137</v>
      </c>
      <c r="E39" s="117">
        <v>4.9455</v>
      </c>
      <c r="F39" s="65"/>
      <c r="G39" s="65"/>
    </row>
    <row r="40" spans="2:10" ht="12" customHeight="1" x14ac:dyDescent="0.3">
      <c r="C40" s="65"/>
      <c r="D40" s="65"/>
      <c r="E40" s="65"/>
      <c r="F40" s="65"/>
      <c r="G40" s="65"/>
    </row>
  </sheetData>
  <mergeCells count="10">
    <mergeCell ref="C30:H30"/>
    <mergeCell ref="C21:I21"/>
    <mergeCell ref="C16:C17"/>
    <mergeCell ref="D4:M8"/>
    <mergeCell ref="D10:M11"/>
    <mergeCell ref="D13:M14"/>
    <mergeCell ref="D16:M17"/>
    <mergeCell ref="C4:C8"/>
    <mergeCell ref="C10:C11"/>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M94"/>
  <sheetViews>
    <sheetView view="pageBreakPreview" zoomScaleNormal="100" zoomScaleSheetLayoutView="100" workbookViewId="0">
      <selection activeCell="C8" sqref="C8"/>
    </sheetView>
  </sheetViews>
  <sheetFormatPr defaultColWidth="8.88671875" defaultRowHeight="13.8" x14ac:dyDescent="0.25"/>
  <cols>
    <col min="1" max="2" width="5.5546875" style="26" customWidth="1"/>
    <col min="3" max="3" width="5.88671875" style="26" customWidth="1"/>
    <col min="4" max="4" width="52.5546875" style="26" customWidth="1"/>
    <col min="5" max="5" width="16.5546875" style="26" customWidth="1"/>
    <col min="6" max="6" width="14.6640625" style="26" customWidth="1"/>
    <col min="7" max="7" width="18.109375" style="26" customWidth="1"/>
    <col min="8" max="8" width="14.5546875" style="26" customWidth="1"/>
    <col min="9" max="9" width="13.33203125" style="26" customWidth="1"/>
    <col min="10" max="10" width="18.33203125" style="26" customWidth="1"/>
    <col min="11" max="11" width="16.5546875" style="26" customWidth="1"/>
    <col min="12" max="12" width="4.33203125" style="26" customWidth="1"/>
    <col min="13" max="13" width="6.33203125" style="26" customWidth="1"/>
    <col min="14" max="16384" width="8.88671875" style="26"/>
  </cols>
  <sheetData>
    <row r="2" spans="2:12" ht="8.4" customHeight="1" x14ac:dyDescent="0.25">
      <c r="B2" s="10"/>
      <c r="C2" s="10"/>
      <c r="D2" s="10"/>
      <c r="E2" s="10"/>
      <c r="F2" s="10"/>
      <c r="G2" s="10"/>
      <c r="H2" s="10"/>
      <c r="I2" s="10"/>
      <c r="J2" s="10"/>
      <c r="K2" s="10"/>
      <c r="L2" s="10"/>
    </row>
    <row r="3" spans="2:12" ht="8.4" customHeight="1" thickBot="1" x14ac:dyDescent="0.3">
      <c r="B3" s="10"/>
      <c r="C3" s="10"/>
      <c r="D3" s="10"/>
      <c r="E3" s="10"/>
      <c r="F3" s="10"/>
      <c r="G3" s="10"/>
      <c r="H3" s="10"/>
      <c r="I3" s="10"/>
      <c r="J3" s="10"/>
      <c r="K3" s="10"/>
      <c r="L3" s="10"/>
    </row>
    <row r="4" spans="2:12" ht="14.4" customHeight="1" x14ac:dyDescent="0.3">
      <c r="B4" s="10"/>
      <c r="C4" s="11" t="s">
        <v>97</v>
      </c>
      <c r="D4" s="27"/>
      <c r="E4" s="58"/>
      <c r="F4" s="58"/>
      <c r="G4" s="58"/>
      <c r="H4" s="58"/>
      <c r="I4" s="59"/>
      <c r="J4" s="15"/>
      <c r="K4" s="15"/>
      <c r="L4" s="15"/>
    </row>
    <row r="5" spans="2:12" ht="14.4" customHeight="1" x14ac:dyDescent="0.25">
      <c r="B5" s="10"/>
      <c r="C5" s="229" t="s">
        <v>98</v>
      </c>
      <c r="D5" s="230"/>
      <c r="E5" s="230"/>
      <c r="F5" s="230"/>
      <c r="G5" s="230"/>
      <c r="H5" s="230"/>
      <c r="I5" s="231"/>
      <c r="J5" s="15"/>
      <c r="K5" s="15"/>
      <c r="L5" s="15"/>
    </row>
    <row r="6" spans="2:12" ht="14.4" customHeight="1" x14ac:dyDescent="0.25">
      <c r="B6" s="10"/>
      <c r="C6" s="229" t="s">
        <v>99</v>
      </c>
      <c r="D6" s="230"/>
      <c r="E6" s="230"/>
      <c r="F6" s="230"/>
      <c r="G6" s="230"/>
      <c r="H6" s="230"/>
      <c r="I6" s="231"/>
      <c r="J6" s="15"/>
      <c r="K6" s="15"/>
      <c r="L6" s="15"/>
    </row>
    <row r="7" spans="2:12" ht="15.6" customHeight="1" x14ac:dyDescent="0.25">
      <c r="B7" s="10"/>
      <c r="C7" s="229" t="s">
        <v>100</v>
      </c>
      <c r="D7" s="230"/>
      <c r="E7" s="230"/>
      <c r="F7" s="230"/>
      <c r="G7" s="230"/>
      <c r="H7" s="230"/>
      <c r="I7" s="231"/>
      <c r="J7" s="15"/>
      <c r="K7" s="15"/>
      <c r="L7" s="15"/>
    </row>
    <row r="8" spans="2:12" ht="14.4" customHeight="1" thickBot="1" x14ac:dyDescent="0.35">
      <c r="B8" s="10"/>
      <c r="C8" s="13" t="s">
        <v>211</v>
      </c>
      <c r="D8" s="28"/>
      <c r="E8" s="60"/>
      <c r="F8" s="60"/>
      <c r="G8" s="60"/>
      <c r="H8" s="60"/>
      <c r="I8" s="61"/>
      <c r="J8" s="15"/>
      <c r="K8" s="15"/>
      <c r="L8" s="15"/>
    </row>
    <row r="9" spans="2:12" x14ac:dyDescent="0.25">
      <c r="B9" s="10"/>
      <c r="C9" s="10"/>
      <c r="D9" s="10"/>
      <c r="E9" s="10"/>
      <c r="F9" s="10"/>
      <c r="G9" s="10"/>
      <c r="H9" s="10"/>
      <c r="I9" s="10"/>
      <c r="J9" s="10"/>
      <c r="K9" s="10"/>
      <c r="L9" s="10"/>
    </row>
    <row r="12" spans="2:12" x14ac:dyDescent="0.25">
      <c r="B12" s="10"/>
      <c r="C12" s="10"/>
      <c r="D12" s="10"/>
      <c r="E12" s="10"/>
      <c r="F12" s="10"/>
      <c r="G12" s="10"/>
      <c r="H12" s="10"/>
      <c r="I12" s="10"/>
      <c r="J12" s="10"/>
      <c r="K12" s="10"/>
      <c r="L12" s="10"/>
    </row>
    <row r="13" spans="2:12" ht="14.4" thickBot="1" x14ac:dyDescent="0.3">
      <c r="B13" s="10"/>
      <c r="C13" s="10"/>
      <c r="D13" s="10"/>
      <c r="E13" s="10"/>
      <c r="F13" s="10"/>
      <c r="G13" s="10"/>
      <c r="H13" s="10"/>
      <c r="I13" s="10"/>
      <c r="J13" s="10"/>
      <c r="K13" s="10"/>
      <c r="L13" s="10"/>
    </row>
    <row r="14" spans="2:12" ht="24" customHeight="1" x14ac:dyDescent="0.25">
      <c r="B14" s="10"/>
      <c r="C14" s="232" t="s">
        <v>0</v>
      </c>
      <c r="D14" s="234" t="s">
        <v>1</v>
      </c>
      <c r="E14" s="236" t="s">
        <v>2</v>
      </c>
      <c r="F14" s="236"/>
      <c r="G14" s="217" t="s">
        <v>3</v>
      </c>
      <c r="H14" s="236" t="s">
        <v>4</v>
      </c>
      <c r="I14" s="236"/>
      <c r="J14" s="217" t="s">
        <v>5</v>
      </c>
      <c r="K14" s="212" t="s">
        <v>6</v>
      </c>
      <c r="L14" s="10"/>
    </row>
    <row r="15" spans="2:12" ht="36.6" customHeight="1" thickBot="1" x14ac:dyDescent="0.3">
      <c r="B15" s="10"/>
      <c r="C15" s="233"/>
      <c r="D15" s="235"/>
      <c r="E15" s="125" t="s">
        <v>7</v>
      </c>
      <c r="F15" s="125" t="s">
        <v>8</v>
      </c>
      <c r="G15" s="218"/>
      <c r="H15" s="125" t="s">
        <v>7</v>
      </c>
      <c r="I15" s="125" t="s">
        <v>9</v>
      </c>
      <c r="J15" s="218"/>
      <c r="K15" s="213"/>
      <c r="L15" s="10"/>
    </row>
    <row r="16" spans="2:12" ht="24.6" customHeight="1" thickBot="1" x14ac:dyDescent="0.3">
      <c r="B16" s="10"/>
      <c r="C16" s="221" t="s">
        <v>174</v>
      </c>
      <c r="D16" s="222"/>
      <c r="E16" s="222"/>
      <c r="F16" s="222"/>
      <c r="G16" s="222"/>
      <c r="H16" s="222"/>
      <c r="I16" s="222"/>
      <c r="J16" s="222"/>
      <c r="K16" s="223"/>
      <c r="L16" s="10"/>
    </row>
    <row r="17" spans="2:12" ht="19.2" customHeight="1" x14ac:dyDescent="0.25">
      <c r="B17" s="10"/>
      <c r="C17" s="127" t="s">
        <v>105</v>
      </c>
      <c r="D17" s="128" t="s">
        <v>104</v>
      </c>
      <c r="E17" s="129">
        <f>'3-Buget comp 1'!F18+'4-Buget comp 2'!F18+'5-Buget comp 3'!F18+'6-Buget comp 4'!F18+'7-Buget comp 5'!F18+'8-Buget comp 6'!F18+'9-Buget comp 7'!F18+'10-Buget comp 8'!F18+'11-Buget comp 9'!F18+'12-Buget comp 10'!F18</f>
        <v>0</v>
      </c>
      <c r="F17" s="129">
        <f>'3-Buget comp 1'!G18+'4-Buget comp 2'!G18+'5-Buget comp 3'!G18+'6-Buget comp 4'!G18+'7-Buget comp 5'!G18+'8-Buget comp 6'!G18+'9-Buget comp 7'!G18+'10-Buget comp 8'!G18+'11-Buget comp 9'!G18+'12-Buget comp 10'!G18</f>
        <v>0</v>
      </c>
      <c r="G17" s="129">
        <f t="shared" ref="G17:G19" si="0">E17+F17</f>
        <v>0</v>
      </c>
      <c r="H17" s="129">
        <f>'3-Buget comp 1'!I18+'4-Buget comp 2'!I18+'5-Buget comp 3'!I18+'6-Buget comp 4'!I18+'7-Buget comp 5'!I18+'8-Buget comp 6'!I18+'9-Buget comp 7'!I18+'10-Buget comp 8'!I18+'11-Buget comp 9'!I18+'12-Buget comp 10'!I18</f>
        <v>0</v>
      </c>
      <c r="I17" s="129">
        <f>'3-Buget comp 1'!J18+'4-Buget comp 2'!J18+'5-Buget comp 3'!J18+'6-Buget comp 4'!J18+'7-Buget comp 5'!J18+'8-Buget comp 6'!J18+'9-Buget comp 7'!J18+'10-Buget comp 8'!J18+'11-Buget comp 9'!J18+'12-Buget comp 10'!J18</f>
        <v>0</v>
      </c>
      <c r="J17" s="129">
        <f t="shared" ref="J17:J18" si="1">H17+I17</f>
        <v>0</v>
      </c>
      <c r="K17" s="130">
        <f t="shared" ref="K17:K18" si="2">G17+J17</f>
        <v>0</v>
      </c>
      <c r="L17" s="10"/>
    </row>
    <row r="18" spans="2:12" ht="31.2" customHeight="1" x14ac:dyDescent="0.25">
      <c r="B18" s="10"/>
      <c r="C18" s="127" t="s">
        <v>103</v>
      </c>
      <c r="D18" s="128" t="s">
        <v>106</v>
      </c>
      <c r="E18" s="129">
        <f>'3-Buget comp 1'!F19+'4-Buget comp 2'!F19+'5-Buget comp 3'!F19+'6-Buget comp 4'!F19+'7-Buget comp 5'!F19+'8-Buget comp 6'!F19+'9-Buget comp 7'!F19+'10-Buget comp 8'!F19+'11-Buget comp 9'!F19+'12-Buget comp 10'!F19</f>
        <v>0</v>
      </c>
      <c r="F18" s="129">
        <f>'3-Buget comp 1'!G19+'4-Buget comp 2'!G19+'5-Buget comp 3'!G19+'6-Buget comp 4'!G19+'7-Buget comp 5'!G19+'8-Buget comp 6'!G19+'9-Buget comp 7'!G19+'10-Buget comp 8'!G19+'11-Buget comp 9'!G19+'12-Buget comp 10'!G19</f>
        <v>0</v>
      </c>
      <c r="G18" s="129">
        <f t="shared" si="0"/>
        <v>0</v>
      </c>
      <c r="H18" s="129">
        <f>'3-Buget comp 1'!I19+'4-Buget comp 2'!I19+'5-Buget comp 3'!I19+'6-Buget comp 4'!I19+'7-Buget comp 5'!I19+'8-Buget comp 6'!I19+'9-Buget comp 7'!I19+'10-Buget comp 8'!I19+'11-Buget comp 9'!I19+'12-Buget comp 10'!I19</f>
        <v>0</v>
      </c>
      <c r="I18" s="129">
        <f>'3-Buget comp 1'!J19+'4-Buget comp 2'!J19+'5-Buget comp 3'!J19+'6-Buget comp 4'!J19+'7-Buget comp 5'!J19+'8-Buget comp 6'!J19+'9-Buget comp 7'!J19+'10-Buget comp 8'!J19+'11-Buget comp 9'!J19+'12-Buget comp 10'!J19</f>
        <v>0</v>
      </c>
      <c r="J18" s="129">
        <f t="shared" si="1"/>
        <v>0</v>
      </c>
      <c r="K18" s="130">
        <f t="shared" si="2"/>
        <v>0</v>
      </c>
      <c r="L18" s="2"/>
    </row>
    <row r="19" spans="2:12" ht="31.2" customHeight="1" x14ac:dyDescent="0.25">
      <c r="B19" s="10"/>
      <c r="C19" s="127" t="s">
        <v>159</v>
      </c>
      <c r="D19" s="71" t="s">
        <v>160</v>
      </c>
      <c r="E19" s="129">
        <f>'3-Buget comp 1'!F20+'4-Buget comp 2'!F20+'5-Buget comp 3'!F20+'6-Buget comp 4'!F20+'7-Buget comp 5'!F20+'8-Buget comp 6'!F20+'9-Buget comp 7'!F20+'10-Buget comp 8'!F20+'11-Buget comp 9'!F20+'12-Buget comp 10'!F20</f>
        <v>0</v>
      </c>
      <c r="F19" s="129">
        <f>'3-Buget comp 1'!G20+'4-Buget comp 2'!G20+'5-Buget comp 3'!G20+'6-Buget comp 4'!G20+'7-Buget comp 5'!G20+'8-Buget comp 6'!G20+'9-Buget comp 7'!G20+'10-Buget comp 8'!G20+'11-Buget comp 9'!G20+'12-Buget comp 10'!G20</f>
        <v>0</v>
      </c>
      <c r="G19" s="129">
        <f t="shared" si="0"/>
        <v>0</v>
      </c>
      <c r="H19" s="129">
        <f>'3-Buget comp 1'!I20+'4-Buget comp 2'!I20+'5-Buget comp 3'!I20+'6-Buget comp 4'!I20+'7-Buget comp 5'!I20+'8-Buget comp 6'!I20+'9-Buget comp 7'!I20+'10-Buget comp 8'!I20+'11-Buget comp 9'!I20+'12-Buget comp 10'!I20</f>
        <v>0</v>
      </c>
      <c r="I19" s="129">
        <f>'3-Buget comp 1'!J20+'4-Buget comp 2'!J20+'5-Buget comp 3'!J20+'6-Buget comp 4'!J20+'7-Buget comp 5'!J20+'8-Buget comp 6'!J20+'9-Buget comp 7'!J20+'10-Buget comp 8'!J20+'11-Buget comp 9'!J20+'12-Buget comp 10'!J20</f>
        <v>0</v>
      </c>
      <c r="J19" s="129">
        <f t="shared" ref="J19" si="3">H19+I19</f>
        <v>0</v>
      </c>
      <c r="K19" s="130">
        <f t="shared" ref="K19" si="4">G19+J19</f>
        <v>0</v>
      </c>
      <c r="L19" s="2"/>
    </row>
    <row r="20" spans="2:12" ht="18.600000000000001" customHeight="1" x14ac:dyDescent="0.25">
      <c r="B20" s="10"/>
      <c r="C20" s="131"/>
      <c r="D20" s="132" t="s">
        <v>107</v>
      </c>
      <c r="E20" s="133">
        <f>SUM(E17:E19)</f>
        <v>0</v>
      </c>
      <c r="F20" s="133">
        <f t="shared" ref="F20:K20" si="5">SUM(F17:F19)</f>
        <v>0</v>
      </c>
      <c r="G20" s="133">
        <f t="shared" si="5"/>
        <v>0</v>
      </c>
      <c r="H20" s="133">
        <f t="shared" si="5"/>
        <v>0</v>
      </c>
      <c r="I20" s="133">
        <f t="shared" si="5"/>
        <v>0</v>
      </c>
      <c r="J20" s="133">
        <f t="shared" si="5"/>
        <v>0</v>
      </c>
      <c r="K20" s="134">
        <f t="shared" si="5"/>
        <v>0</v>
      </c>
      <c r="L20" s="123"/>
    </row>
    <row r="21" spans="2:12" ht="19.95" customHeight="1" x14ac:dyDescent="0.25">
      <c r="B21" s="10"/>
      <c r="C21" s="126" t="s">
        <v>10</v>
      </c>
      <c r="D21" s="214" t="s">
        <v>11</v>
      </c>
      <c r="E21" s="215"/>
      <c r="F21" s="215"/>
      <c r="G21" s="215"/>
      <c r="H21" s="215"/>
      <c r="I21" s="215"/>
      <c r="J21" s="215"/>
      <c r="K21" s="216"/>
      <c r="L21" s="74"/>
    </row>
    <row r="22" spans="2:12" ht="28.95" customHeight="1" x14ac:dyDescent="0.25">
      <c r="B22" s="10"/>
      <c r="C22" s="135" t="s">
        <v>12</v>
      </c>
      <c r="D22" s="136" t="s">
        <v>13</v>
      </c>
      <c r="E22" s="129">
        <f>'3-Buget comp 1'!F23+'4-Buget comp 2'!F23+'5-Buget comp 3'!F23+'6-Buget comp 4'!F23+'7-Buget comp 5'!F23+'8-Buget comp 6'!F23+'9-Buget comp 7'!F23+'10-Buget comp 8'!F23+'11-Buget comp 9'!F23+'12-Buget comp 10'!F23</f>
        <v>0</v>
      </c>
      <c r="F22" s="129">
        <f>'3-Buget comp 1'!G23+'4-Buget comp 2'!G23+'5-Buget comp 3'!G23+'6-Buget comp 4'!G23+'7-Buget comp 5'!G23+'8-Buget comp 6'!G23+'9-Buget comp 7'!G23+'10-Buget comp 8'!G23+'11-Buget comp 9'!G23+'12-Buget comp 10'!G23</f>
        <v>0</v>
      </c>
      <c r="G22" s="129">
        <f>E22+F22</f>
        <v>0</v>
      </c>
      <c r="H22" s="129">
        <f>'3-Buget comp 1'!I23+'4-Buget comp 2'!I23+'5-Buget comp 3'!I23+'6-Buget comp 4'!I23+'7-Buget comp 5'!I23+'8-Buget comp 6'!I23+'9-Buget comp 7'!I23+'10-Buget comp 8'!I23+'11-Buget comp 9'!I23+'12-Buget comp 10'!I23</f>
        <v>0</v>
      </c>
      <c r="I22" s="129">
        <f>'3-Buget comp 1'!J23+'4-Buget comp 2'!J23+'5-Buget comp 3'!J23+'6-Buget comp 4'!J23+'7-Buget comp 5'!J23+'8-Buget comp 6'!J23+'9-Buget comp 7'!J23+'10-Buget comp 8'!J23+'11-Buget comp 9'!J23+'12-Buget comp 10'!J23</f>
        <v>0</v>
      </c>
      <c r="J22" s="129">
        <f>H22+I22</f>
        <v>0</v>
      </c>
      <c r="K22" s="130">
        <f>G22+J22</f>
        <v>0</v>
      </c>
      <c r="L22" s="2"/>
    </row>
    <row r="23" spans="2:12" ht="19.95" customHeight="1" x14ac:dyDescent="0.25">
      <c r="B23" s="10"/>
      <c r="C23" s="135"/>
      <c r="D23" s="132" t="s">
        <v>14</v>
      </c>
      <c r="E23" s="133">
        <f>SUM(E22:E22)</f>
        <v>0</v>
      </c>
      <c r="F23" s="133">
        <f>SUM(F22:F22)</f>
        <v>0</v>
      </c>
      <c r="G23" s="133">
        <f>E23+F23</f>
        <v>0</v>
      </c>
      <c r="H23" s="133">
        <f>SUM(H22:H22)</f>
        <v>0</v>
      </c>
      <c r="I23" s="133">
        <f>SUM(I22:I22)</f>
        <v>0</v>
      </c>
      <c r="J23" s="133">
        <f>H23+I23</f>
        <v>0</v>
      </c>
      <c r="K23" s="134">
        <f>G23+J23</f>
        <v>0</v>
      </c>
      <c r="L23" s="123"/>
    </row>
    <row r="24" spans="2:12" ht="19.95" customHeight="1" x14ac:dyDescent="0.25">
      <c r="B24" s="10"/>
      <c r="C24" s="126" t="s">
        <v>15</v>
      </c>
      <c r="D24" s="214" t="s">
        <v>20</v>
      </c>
      <c r="E24" s="215"/>
      <c r="F24" s="215"/>
      <c r="G24" s="215"/>
      <c r="H24" s="215"/>
      <c r="I24" s="215"/>
      <c r="J24" s="215"/>
      <c r="K24" s="216"/>
      <c r="L24" s="74"/>
    </row>
    <row r="25" spans="2:12" ht="19.95" customHeight="1" x14ac:dyDescent="0.25">
      <c r="B25" s="10"/>
      <c r="C25" s="135" t="s">
        <v>16</v>
      </c>
      <c r="D25" s="137" t="s">
        <v>22</v>
      </c>
      <c r="E25" s="129">
        <f>'3-Buget comp 1'!F26+'4-Buget comp 2'!F26+'5-Buget comp 3'!F26+'6-Buget comp 4'!F26+'7-Buget comp 5'!F26+'8-Buget comp 6'!F26+'9-Buget comp 7'!F26+'10-Buget comp 8'!F26+'11-Buget comp 9'!F26+'12-Buget comp 10'!F26</f>
        <v>0</v>
      </c>
      <c r="F25" s="129">
        <f>'3-Buget comp 1'!G26+'4-Buget comp 2'!G26+'5-Buget comp 3'!G26+'6-Buget comp 4'!G26+'7-Buget comp 5'!G26+'8-Buget comp 6'!G26+'9-Buget comp 7'!G26+'10-Buget comp 8'!G26+'11-Buget comp 9'!G26+'12-Buget comp 10'!G26</f>
        <v>0</v>
      </c>
      <c r="G25" s="129">
        <f t="shared" ref="G25:G27" si="6">E25+F25</f>
        <v>0</v>
      </c>
      <c r="H25" s="129">
        <f>'3-Buget comp 1'!I26+'4-Buget comp 2'!I26+'5-Buget comp 3'!I26+'6-Buget comp 4'!I26+'7-Buget comp 5'!I26+'8-Buget comp 6'!I26+'9-Buget comp 7'!I26+'10-Buget comp 8'!I26+'11-Buget comp 9'!I26+'12-Buget comp 10'!I26</f>
        <v>0</v>
      </c>
      <c r="I25" s="129">
        <f>'3-Buget comp 1'!J26+'4-Buget comp 2'!J26+'5-Buget comp 3'!J26+'6-Buget comp 4'!J26+'7-Buget comp 5'!J26+'8-Buget comp 6'!J26+'9-Buget comp 7'!J26+'10-Buget comp 8'!J26+'11-Buget comp 9'!J26+'12-Buget comp 10'!J26</f>
        <v>0</v>
      </c>
      <c r="J25" s="129">
        <f t="shared" ref="J25:J27" si="7">H25+I25</f>
        <v>0</v>
      </c>
      <c r="K25" s="130">
        <f t="shared" ref="K25:K27" si="8">G25+J25</f>
        <v>0</v>
      </c>
      <c r="L25" s="2"/>
    </row>
    <row r="26" spans="2:12" ht="28.95" customHeight="1" x14ac:dyDescent="0.25">
      <c r="B26" s="10"/>
      <c r="C26" s="135" t="s">
        <v>17</v>
      </c>
      <c r="D26" s="137" t="s">
        <v>108</v>
      </c>
      <c r="E26" s="129">
        <f>'3-Buget comp 1'!F27+'4-Buget comp 2'!F27+'5-Buget comp 3'!F27+'6-Buget comp 4'!F27+'7-Buget comp 5'!F27+'8-Buget comp 6'!F27+'9-Buget comp 7'!F27+'10-Buget comp 8'!F27+'11-Buget comp 9'!F27+'12-Buget comp 10'!F27</f>
        <v>0</v>
      </c>
      <c r="F26" s="129">
        <f>'3-Buget comp 1'!G27+'4-Buget comp 2'!G27+'5-Buget comp 3'!G27+'6-Buget comp 4'!G27+'7-Buget comp 5'!G27+'8-Buget comp 6'!G27+'9-Buget comp 7'!G27+'10-Buget comp 8'!G27+'11-Buget comp 9'!G27+'12-Buget comp 10'!G27</f>
        <v>0</v>
      </c>
      <c r="G26" s="129">
        <f t="shared" si="6"/>
        <v>0</v>
      </c>
      <c r="H26" s="129">
        <f>'3-Buget comp 1'!I27+'4-Buget comp 2'!I27+'5-Buget comp 3'!I27+'6-Buget comp 4'!I27+'7-Buget comp 5'!I27+'8-Buget comp 6'!I27+'9-Buget comp 7'!I27+'10-Buget comp 8'!I27+'11-Buget comp 9'!I27+'12-Buget comp 10'!I27</f>
        <v>0</v>
      </c>
      <c r="I26" s="129">
        <f>'3-Buget comp 1'!J27+'4-Buget comp 2'!J27+'5-Buget comp 3'!J27+'6-Buget comp 4'!J27+'7-Buget comp 5'!J27+'8-Buget comp 6'!J27+'9-Buget comp 7'!J27+'10-Buget comp 8'!J27+'11-Buget comp 9'!J27+'12-Buget comp 10'!J27</f>
        <v>0</v>
      </c>
      <c r="J26" s="129">
        <f t="shared" si="7"/>
        <v>0</v>
      </c>
      <c r="K26" s="130">
        <f t="shared" si="8"/>
        <v>0</v>
      </c>
      <c r="L26" s="2"/>
    </row>
    <row r="27" spans="2:12" ht="41.4" customHeight="1" x14ac:dyDescent="0.25">
      <c r="B27" s="10"/>
      <c r="C27" s="135" t="s">
        <v>18</v>
      </c>
      <c r="D27" s="137" t="s">
        <v>109</v>
      </c>
      <c r="E27" s="129">
        <f>'3-Buget comp 1'!F28+'4-Buget comp 2'!F28+'5-Buget comp 3'!F28+'6-Buget comp 4'!F28+'7-Buget comp 5'!F28+'8-Buget comp 6'!F28+'9-Buget comp 7'!F28+'10-Buget comp 8'!F28+'11-Buget comp 9'!F28+'12-Buget comp 10'!F28</f>
        <v>0</v>
      </c>
      <c r="F27" s="129">
        <f>'3-Buget comp 1'!G28+'4-Buget comp 2'!G28+'5-Buget comp 3'!G28+'6-Buget comp 4'!G28+'7-Buget comp 5'!G28+'8-Buget comp 6'!G28+'9-Buget comp 7'!G28+'10-Buget comp 8'!G28+'11-Buget comp 9'!G28+'12-Buget comp 10'!G28</f>
        <v>0</v>
      </c>
      <c r="G27" s="129">
        <f t="shared" si="6"/>
        <v>0</v>
      </c>
      <c r="H27" s="129">
        <f>'3-Buget comp 1'!I28+'4-Buget comp 2'!I28+'5-Buget comp 3'!I28+'6-Buget comp 4'!I28+'7-Buget comp 5'!I28+'8-Buget comp 6'!I28+'9-Buget comp 7'!I28+'10-Buget comp 8'!I28+'11-Buget comp 9'!I28+'12-Buget comp 10'!I28</f>
        <v>0</v>
      </c>
      <c r="I27" s="129">
        <f>'3-Buget comp 1'!J28+'4-Buget comp 2'!J28+'5-Buget comp 3'!J28+'6-Buget comp 4'!J28+'7-Buget comp 5'!J28+'8-Buget comp 6'!J28+'9-Buget comp 7'!J28+'10-Buget comp 8'!J28+'11-Buget comp 9'!J28+'12-Buget comp 10'!J28</f>
        <v>0</v>
      </c>
      <c r="J27" s="129">
        <f t="shared" si="7"/>
        <v>0</v>
      </c>
      <c r="K27" s="130">
        <f t="shared" si="8"/>
        <v>0</v>
      </c>
      <c r="L27" s="2"/>
    </row>
    <row r="28" spans="2:12" ht="19.95" customHeight="1" x14ac:dyDescent="0.25">
      <c r="B28" s="10"/>
      <c r="C28" s="135"/>
      <c r="D28" s="132" t="s">
        <v>165</v>
      </c>
      <c r="E28" s="133">
        <f t="shared" ref="E28:K28" si="9">SUM(E25:E27)</f>
        <v>0</v>
      </c>
      <c r="F28" s="133">
        <f t="shared" si="9"/>
        <v>0</v>
      </c>
      <c r="G28" s="133">
        <f t="shared" si="9"/>
        <v>0</v>
      </c>
      <c r="H28" s="133">
        <f t="shared" si="9"/>
        <v>0</v>
      </c>
      <c r="I28" s="133">
        <f t="shared" si="9"/>
        <v>0</v>
      </c>
      <c r="J28" s="133">
        <f t="shared" si="9"/>
        <v>0</v>
      </c>
      <c r="K28" s="134">
        <f t="shared" si="9"/>
        <v>0</v>
      </c>
      <c r="L28" s="123"/>
    </row>
    <row r="29" spans="2:12" ht="19.95" customHeight="1" x14ac:dyDescent="0.25">
      <c r="B29" s="10"/>
      <c r="C29" s="126" t="s">
        <v>25</v>
      </c>
      <c r="D29" s="214" t="s">
        <v>26</v>
      </c>
      <c r="E29" s="215"/>
      <c r="F29" s="215"/>
      <c r="G29" s="215"/>
      <c r="H29" s="215"/>
      <c r="I29" s="215"/>
      <c r="J29" s="215"/>
      <c r="K29" s="216"/>
      <c r="L29" s="74"/>
    </row>
    <row r="30" spans="2:12" ht="19.95" customHeight="1" x14ac:dyDescent="0.25">
      <c r="B30" s="10"/>
      <c r="C30" s="135" t="s">
        <v>21</v>
      </c>
      <c r="D30" s="137" t="s">
        <v>28</v>
      </c>
      <c r="E30" s="129">
        <f t="shared" ref="E30:K30" si="10">SUM(E31:E32)</f>
        <v>0</v>
      </c>
      <c r="F30" s="129">
        <f t="shared" si="10"/>
        <v>0</v>
      </c>
      <c r="G30" s="129">
        <f t="shared" si="10"/>
        <v>0</v>
      </c>
      <c r="H30" s="129">
        <f t="shared" si="10"/>
        <v>0</v>
      </c>
      <c r="I30" s="129">
        <f t="shared" si="10"/>
        <v>0</v>
      </c>
      <c r="J30" s="129">
        <f t="shared" si="10"/>
        <v>0</v>
      </c>
      <c r="K30" s="130">
        <f t="shared" si="10"/>
        <v>0</v>
      </c>
      <c r="L30" s="2"/>
    </row>
    <row r="31" spans="2:12" ht="19.95" customHeight="1" x14ac:dyDescent="0.25">
      <c r="B31" s="10"/>
      <c r="C31" s="138" t="s">
        <v>166</v>
      </c>
      <c r="D31" s="137" t="s">
        <v>110</v>
      </c>
      <c r="E31" s="129">
        <f>'3-Buget comp 1'!F32+'4-Buget comp 2'!F32+'5-Buget comp 3'!F32+'6-Buget comp 4'!F32+'7-Buget comp 5'!F32+'8-Buget comp 6'!F32+'9-Buget comp 7'!F32+'10-Buget comp 8'!F32+'11-Buget comp 9'!F32+'12-Buget comp 10'!F32</f>
        <v>0</v>
      </c>
      <c r="F31" s="129">
        <f>'3-Buget comp 1'!G32+'4-Buget comp 2'!G32+'5-Buget comp 3'!G32+'6-Buget comp 4'!G32+'7-Buget comp 5'!G32+'8-Buget comp 6'!G32+'9-Buget comp 7'!G32+'10-Buget comp 8'!G32+'11-Buget comp 9'!G32+'12-Buget comp 10'!G32</f>
        <v>0</v>
      </c>
      <c r="G31" s="129">
        <f t="shared" ref="G31:G32" si="11">E31+F31</f>
        <v>0</v>
      </c>
      <c r="H31" s="129">
        <f>'3-Buget comp 1'!I32+'4-Buget comp 2'!I32+'5-Buget comp 3'!I32+'6-Buget comp 4'!I32+'7-Buget comp 5'!I32+'8-Buget comp 6'!I32+'9-Buget comp 7'!I32+'10-Buget comp 8'!I32+'11-Buget comp 9'!I32+'12-Buget comp 10'!I32</f>
        <v>0</v>
      </c>
      <c r="I31" s="129">
        <f>'3-Buget comp 1'!J32+'4-Buget comp 2'!J32+'5-Buget comp 3'!J32+'6-Buget comp 4'!J32+'7-Buget comp 5'!J32+'8-Buget comp 6'!J32+'9-Buget comp 7'!J32+'10-Buget comp 8'!J32+'11-Buget comp 9'!J32+'12-Buget comp 10'!J32</f>
        <v>0</v>
      </c>
      <c r="J31" s="129">
        <f t="shared" ref="J31:J32" si="12">H31+I31</f>
        <v>0</v>
      </c>
      <c r="K31" s="130">
        <f t="shared" ref="K31:K32" si="13">G31+J31</f>
        <v>0</v>
      </c>
      <c r="L31" s="2"/>
    </row>
    <row r="32" spans="2:12" ht="19.95" customHeight="1" x14ac:dyDescent="0.25">
      <c r="B32" s="10"/>
      <c r="C32" s="138" t="s">
        <v>167</v>
      </c>
      <c r="D32" s="137" t="s">
        <v>111</v>
      </c>
      <c r="E32" s="129">
        <f>'3-Buget comp 1'!F33+'4-Buget comp 2'!F33+'5-Buget comp 3'!F33+'6-Buget comp 4'!F33+'7-Buget comp 5'!F33+'8-Buget comp 6'!F33+'9-Buget comp 7'!F33+'10-Buget comp 8'!F33+'11-Buget comp 9'!F33+'12-Buget comp 10'!F33</f>
        <v>0</v>
      </c>
      <c r="F32" s="129">
        <f>'3-Buget comp 1'!G33+'4-Buget comp 2'!G33+'5-Buget comp 3'!G33+'6-Buget comp 4'!G33+'7-Buget comp 5'!G33+'8-Buget comp 6'!G33+'9-Buget comp 7'!G33+'10-Buget comp 8'!G33+'11-Buget comp 9'!G33+'12-Buget comp 10'!G33</f>
        <v>0</v>
      </c>
      <c r="G32" s="129">
        <f t="shared" si="11"/>
        <v>0</v>
      </c>
      <c r="H32" s="129">
        <f>'3-Buget comp 1'!I33+'4-Buget comp 2'!I33+'5-Buget comp 3'!I33+'6-Buget comp 4'!I33+'7-Buget comp 5'!I33+'8-Buget comp 6'!I33+'9-Buget comp 7'!I33+'10-Buget comp 8'!I33+'11-Buget comp 9'!I33+'12-Buget comp 10'!I33</f>
        <v>0</v>
      </c>
      <c r="I32" s="129">
        <f>'3-Buget comp 1'!J33+'4-Buget comp 2'!J33+'5-Buget comp 3'!J33+'6-Buget comp 4'!J33+'7-Buget comp 5'!J33+'8-Buget comp 6'!J33+'9-Buget comp 7'!J33+'10-Buget comp 8'!J33+'11-Buget comp 9'!J33+'12-Buget comp 10'!J33</f>
        <v>0</v>
      </c>
      <c r="J32" s="129">
        <f t="shared" si="12"/>
        <v>0</v>
      </c>
      <c r="K32" s="130">
        <f t="shared" si="13"/>
        <v>0</v>
      </c>
      <c r="L32" s="2"/>
    </row>
    <row r="33" spans="2:13" ht="19.95" customHeight="1" x14ac:dyDescent="0.25">
      <c r="B33" s="10"/>
      <c r="C33" s="135" t="s">
        <v>23</v>
      </c>
      <c r="D33" s="137" t="s">
        <v>29</v>
      </c>
      <c r="E33" s="129">
        <f>'3-Buget comp 1'!F34+'4-Buget comp 2'!F34+'5-Buget comp 3'!F34+'6-Buget comp 4'!F34+'7-Buget comp 5'!F34+'8-Buget comp 6'!F34+'9-Buget comp 7'!F34+'10-Buget comp 8'!F34+'11-Buget comp 9'!F34+'12-Buget comp 10'!F34</f>
        <v>0</v>
      </c>
      <c r="F33" s="129">
        <f>'3-Buget comp 1'!G34+'4-Buget comp 2'!G34+'5-Buget comp 3'!G34+'6-Buget comp 4'!G34+'7-Buget comp 5'!G34+'8-Buget comp 6'!G34+'9-Buget comp 7'!G34+'10-Buget comp 8'!G34+'11-Buget comp 9'!G34+'12-Buget comp 10'!G34</f>
        <v>0</v>
      </c>
      <c r="G33" s="129">
        <f>E33+F33</f>
        <v>0</v>
      </c>
      <c r="H33" s="129">
        <f>'3-Buget comp 1'!I34+'4-Buget comp 2'!I34+'5-Buget comp 3'!I34+'6-Buget comp 4'!I34+'7-Buget comp 5'!I34+'8-Buget comp 6'!I34+'9-Buget comp 7'!I34+'10-Buget comp 8'!I34+'11-Buget comp 9'!I34+'12-Buget comp 10'!I34</f>
        <v>0</v>
      </c>
      <c r="I33" s="129">
        <f>'3-Buget comp 1'!J34+'4-Buget comp 2'!J34+'5-Buget comp 3'!J34+'6-Buget comp 4'!J34+'7-Buget comp 5'!J34+'8-Buget comp 6'!J34+'9-Buget comp 7'!J34+'10-Buget comp 8'!J34+'11-Buget comp 9'!J34+'12-Buget comp 10'!J34</f>
        <v>0</v>
      </c>
      <c r="J33" s="129">
        <f>H33+I33</f>
        <v>0</v>
      </c>
      <c r="K33" s="130">
        <f>G33+J33</f>
        <v>0</v>
      </c>
      <c r="L33" s="2"/>
    </row>
    <row r="34" spans="2:13" ht="19.95" customHeight="1" x14ac:dyDescent="0.25">
      <c r="B34" s="10"/>
      <c r="C34" s="135"/>
      <c r="D34" s="132" t="s">
        <v>24</v>
      </c>
      <c r="E34" s="133">
        <f>SUM(E30,E33)</f>
        <v>0</v>
      </c>
      <c r="F34" s="133">
        <f t="shared" ref="F34:K34" si="14">SUM(F30,F33)</f>
        <v>0</v>
      </c>
      <c r="G34" s="133">
        <f t="shared" si="14"/>
        <v>0</v>
      </c>
      <c r="H34" s="133">
        <f t="shared" si="14"/>
        <v>0</v>
      </c>
      <c r="I34" s="133">
        <f t="shared" si="14"/>
        <v>0</v>
      </c>
      <c r="J34" s="133">
        <f t="shared" si="14"/>
        <v>0</v>
      </c>
      <c r="K34" s="134">
        <f t="shared" si="14"/>
        <v>0</v>
      </c>
      <c r="L34" s="123"/>
    </row>
    <row r="35" spans="2:13" s="73" customFormat="1" ht="19.95" customHeight="1" thickBot="1" x14ac:dyDescent="0.3">
      <c r="B35" s="15"/>
      <c r="C35" s="172"/>
      <c r="D35" s="173" t="s">
        <v>171</v>
      </c>
      <c r="E35" s="174">
        <f>E20+E23+E25+E26+E31</f>
        <v>0</v>
      </c>
      <c r="F35" s="174">
        <f t="shared" ref="F35:K35" si="15">F20+F23+F25+F26+F31</f>
        <v>0</v>
      </c>
      <c r="G35" s="174">
        <f t="shared" si="15"/>
        <v>0</v>
      </c>
      <c r="H35" s="174">
        <f t="shared" si="15"/>
        <v>0</v>
      </c>
      <c r="I35" s="174">
        <f t="shared" si="15"/>
        <v>0</v>
      </c>
      <c r="J35" s="174">
        <f t="shared" si="15"/>
        <v>0</v>
      </c>
      <c r="K35" s="179">
        <f t="shared" si="15"/>
        <v>0</v>
      </c>
      <c r="L35" s="75"/>
      <c r="M35" s="26"/>
    </row>
    <row r="36" spans="2:13" ht="19.2" customHeight="1" thickBot="1" x14ac:dyDescent="0.3">
      <c r="B36" s="10"/>
      <c r="C36" s="219" t="s">
        <v>172</v>
      </c>
      <c r="D36" s="220"/>
      <c r="E36" s="168">
        <f>E34+E28+E23+E20</f>
        <v>0</v>
      </c>
      <c r="F36" s="168">
        <f t="shared" ref="F36:K36" si="16">F34+F28+F23+F20</f>
        <v>0</v>
      </c>
      <c r="G36" s="168">
        <f t="shared" si="16"/>
        <v>0</v>
      </c>
      <c r="H36" s="168">
        <f t="shared" si="16"/>
        <v>0</v>
      </c>
      <c r="I36" s="168">
        <f t="shared" si="16"/>
        <v>0</v>
      </c>
      <c r="J36" s="168">
        <f t="shared" si="16"/>
        <v>0</v>
      </c>
      <c r="K36" s="169">
        <f t="shared" si="16"/>
        <v>0</v>
      </c>
      <c r="L36" s="2"/>
    </row>
    <row r="37" spans="2:13" ht="19.95" customHeight="1" thickBot="1" x14ac:dyDescent="0.3">
      <c r="B37" s="10"/>
      <c r="C37" s="221" t="s">
        <v>173</v>
      </c>
      <c r="D37" s="222"/>
      <c r="E37" s="222"/>
      <c r="F37" s="222"/>
      <c r="G37" s="222"/>
      <c r="H37" s="222"/>
      <c r="I37" s="222"/>
      <c r="J37" s="222"/>
      <c r="K37" s="223"/>
      <c r="L37" s="123"/>
    </row>
    <row r="38" spans="2:13" ht="17.399999999999999" customHeight="1" thickBot="1" x14ac:dyDescent="0.3">
      <c r="B38" s="10"/>
      <c r="C38" s="139"/>
      <c r="D38" s="175" t="s">
        <v>183</v>
      </c>
      <c r="E38" s="178">
        <f>7%*E36</f>
        <v>0</v>
      </c>
      <c r="F38" s="178">
        <f t="shared" ref="F38:G38" si="17">7%*F36</f>
        <v>0</v>
      </c>
      <c r="G38" s="178">
        <f t="shared" si="17"/>
        <v>0</v>
      </c>
      <c r="H38" s="226"/>
      <c r="I38" s="227"/>
      <c r="J38" s="227"/>
      <c r="K38" s="228"/>
      <c r="L38" s="75"/>
    </row>
    <row r="39" spans="2:13" ht="24" customHeight="1" thickBot="1" x14ac:dyDescent="0.3">
      <c r="B39" s="10"/>
      <c r="C39" s="224" t="s">
        <v>30</v>
      </c>
      <c r="D39" s="225"/>
      <c r="E39" s="176">
        <f>E36+E38</f>
        <v>0</v>
      </c>
      <c r="F39" s="176">
        <f t="shared" ref="F39:G39" si="18">F36+F38</f>
        <v>0</v>
      </c>
      <c r="G39" s="176">
        <f t="shared" si="18"/>
        <v>0</v>
      </c>
      <c r="H39" s="176">
        <f>H36</f>
        <v>0</v>
      </c>
      <c r="I39" s="176">
        <f t="shared" ref="I39:J39" si="19">I36</f>
        <v>0</v>
      </c>
      <c r="J39" s="176">
        <f t="shared" si="19"/>
        <v>0</v>
      </c>
      <c r="K39" s="177">
        <f>G39+J39</f>
        <v>0</v>
      </c>
      <c r="L39" s="34"/>
    </row>
    <row r="40" spans="2:13" ht="19.95" customHeight="1" x14ac:dyDescent="0.25">
      <c r="B40" s="10"/>
      <c r="C40" s="32"/>
      <c r="D40" s="33"/>
      <c r="E40" s="34"/>
      <c r="F40" s="34"/>
      <c r="G40" s="34"/>
      <c r="H40" s="34"/>
      <c r="I40" s="34"/>
      <c r="J40" s="34"/>
      <c r="K40" s="34"/>
      <c r="L40" s="34"/>
    </row>
    <row r="41" spans="2:13" ht="19.95" customHeight="1" x14ac:dyDescent="0.25">
      <c r="B41" s="10"/>
      <c r="C41" s="35"/>
      <c r="D41" s="36"/>
      <c r="E41" s="2"/>
      <c r="F41" s="2"/>
      <c r="G41" s="2"/>
      <c r="H41" s="2"/>
      <c r="I41" s="2"/>
      <c r="J41" s="2"/>
      <c r="K41" s="37"/>
      <c r="L41" s="37"/>
    </row>
    <row r="42" spans="2:13" ht="14.4" thickBot="1" x14ac:dyDescent="0.3">
      <c r="B42" s="10"/>
      <c r="C42" s="10"/>
      <c r="D42" s="10"/>
      <c r="E42" s="10"/>
      <c r="F42" s="10"/>
      <c r="G42" s="38"/>
      <c r="H42" s="10"/>
      <c r="I42" s="10"/>
      <c r="J42" s="10"/>
      <c r="K42" s="10"/>
      <c r="L42" s="10"/>
    </row>
    <row r="43" spans="2:13" s="41" customFormat="1" ht="29.4" customHeight="1" thickBot="1" x14ac:dyDescent="0.3">
      <c r="B43" s="14"/>
      <c r="C43" s="39" t="s">
        <v>31</v>
      </c>
      <c r="D43" s="40" t="s">
        <v>32</v>
      </c>
      <c r="E43" s="3" t="s">
        <v>33</v>
      </c>
      <c r="F43" s="14"/>
      <c r="G43" s="209" t="s">
        <v>112</v>
      </c>
      <c r="H43" s="210"/>
      <c r="I43" s="211"/>
      <c r="J43" s="76" t="s">
        <v>46</v>
      </c>
      <c r="K43" s="14"/>
      <c r="L43" s="14"/>
      <c r="M43" s="26"/>
    </row>
    <row r="44" spans="2:13" s="41" customFormat="1" ht="24" customHeight="1" x14ac:dyDescent="0.25">
      <c r="B44" s="14"/>
      <c r="C44" s="93" t="s">
        <v>34</v>
      </c>
      <c r="D44" s="43" t="s">
        <v>35</v>
      </c>
      <c r="E44" s="140">
        <f>K39</f>
        <v>0</v>
      </c>
      <c r="F44" s="14"/>
      <c r="G44" s="14"/>
      <c r="H44" s="14"/>
      <c r="I44" s="14"/>
      <c r="J44" s="14"/>
      <c r="K44" s="14"/>
      <c r="L44" s="14"/>
      <c r="M44" s="26"/>
    </row>
    <row r="45" spans="2:13" s="41" customFormat="1" ht="19.95" customHeight="1" x14ac:dyDescent="0.25">
      <c r="B45" s="14"/>
      <c r="C45" s="121" t="s">
        <v>36</v>
      </c>
      <c r="D45" s="44" t="s">
        <v>37</v>
      </c>
      <c r="E45" s="141">
        <f>J39</f>
        <v>0</v>
      </c>
      <c r="F45" s="14"/>
      <c r="G45" s="14"/>
      <c r="H45" s="14"/>
      <c r="I45" s="14"/>
      <c r="J45" s="14"/>
      <c r="K45" s="14"/>
      <c r="L45" s="14"/>
      <c r="M45" s="26"/>
    </row>
    <row r="46" spans="2:13" s="41" customFormat="1" ht="19.95" customHeight="1" x14ac:dyDescent="0.25">
      <c r="B46" s="14"/>
      <c r="C46" s="121" t="s">
        <v>38</v>
      </c>
      <c r="D46" s="44" t="s">
        <v>51</v>
      </c>
      <c r="E46" s="141">
        <f>G39</f>
        <v>0</v>
      </c>
      <c r="F46" s="14"/>
      <c r="G46" s="14"/>
      <c r="H46" s="14"/>
      <c r="I46" s="14"/>
      <c r="J46" s="14"/>
      <c r="K46" s="14"/>
      <c r="L46" s="14"/>
      <c r="M46" s="26"/>
    </row>
    <row r="47" spans="2:13" s="41" customFormat="1" ht="19.95" customHeight="1" x14ac:dyDescent="0.25">
      <c r="B47" s="14"/>
      <c r="C47" s="93" t="s">
        <v>39</v>
      </c>
      <c r="D47" s="43" t="s">
        <v>40</v>
      </c>
      <c r="E47" s="140">
        <f>E48+E51+E52+E55</f>
        <v>0</v>
      </c>
      <c r="F47" s="14"/>
      <c r="G47" s="14"/>
      <c r="H47" s="14"/>
      <c r="I47" s="14"/>
      <c r="J47" s="14"/>
      <c r="K47" s="14"/>
      <c r="L47" s="14"/>
      <c r="M47" s="26"/>
    </row>
    <row r="48" spans="2:13" s="41" customFormat="1" ht="19.95" customHeight="1" x14ac:dyDescent="0.25">
      <c r="B48" s="14"/>
      <c r="C48" s="121" t="s">
        <v>41</v>
      </c>
      <c r="D48" s="44" t="s">
        <v>184</v>
      </c>
      <c r="E48" s="142">
        <f>SUM(E49:E50)</f>
        <v>0</v>
      </c>
      <c r="F48" s="14"/>
      <c r="G48" s="14"/>
      <c r="H48" s="14"/>
      <c r="I48" s="14"/>
      <c r="J48" s="14"/>
      <c r="K48" s="14"/>
      <c r="L48" s="14"/>
      <c r="M48" s="26"/>
    </row>
    <row r="49" spans="2:13" s="41" customFormat="1" ht="19.95" customHeight="1" x14ac:dyDescent="0.25">
      <c r="B49" s="14"/>
      <c r="C49" s="121" t="s">
        <v>191</v>
      </c>
      <c r="D49" s="101" t="s">
        <v>185</v>
      </c>
      <c r="E49" s="142">
        <f>'3-Buget comp 1'!F62+'4-Buget comp 2'!F62+'5-Buget comp 3'!F62+'6-Buget comp 4'!F62+'7-Buget comp 5'!F62+'8-Buget comp 6'!F62+'9-Buget comp 7'!F62+'10-Buget comp 8'!F62+'11-Buget comp 9'!F62+'12-Buget comp 10'!F62</f>
        <v>0</v>
      </c>
      <c r="F49" s="14"/>
      <c r="G49" s="14"/>
      <c r="H49" s="14"/>
      <c r="I49" s="14"/>
      <c r="J49" s="14"/>
      <c r="K49" s="14"/>
      <c r="L49" s="14"/>
      <c r="M49" s="26"/>
    </row>
    <row r="50" spans="2:13" s="41" customFormat="1" ht="19.95" customHeight="1" x14ac:dyDescent="0.25">
      <c r="B50" s="14"/>
      <c r="C50" s="121" t="s">
        <v>192</v>
      </c>
      <c r="D50" s="101" t="s">
        <v>186</v>
      </c>
      <c r="E50" s="142">
        <f>E49*7%</f>
        <v>0</v>
      </c>
      <c r="F50" s="14"/>
      <c r="G50" s="14"/>
      <c r="H50" s="14"/>
      <c r="I50" s="14"/>
      <c r="J50" s="14"/>
      <c r="K50" s="14"/>
      <c r="L50" s="14"/>
      <c r="M50" s="26"/>
    </row>
    <row r="51" spans="2:13" s="41" customFormat="1" ht="28.2" customHeight="1" x14ac:dyDescent="0.25">
      <c r="B51" s="14"/>
      <c r="C51" s="121" t="s">
        <v>43</v>
      </c>
      <c r="D51" s="44" t="s">
        <v>134</v>
      </c>
      <c r="E51" s="142">
        <f>'3-Buget comp 1'!F63+'4-Buget comp 2'!F63+'5-Buget comp 3'!F63+'6-Buget comp 4'!F63+'7-Buget comp 5'!F63+'8-Buget comp 6'!F63+'9-Buget comp 7'!F63+'10-Buget comp 8'!F63+'11-Buget comp 9'!F63+'12-Buget comp 10'!F63</f>
        <v>0</v>
      </c>
      <c r="F51" s="14"/>
      <c r="G51" s="14"/>
      <c r="H51" s="14"/>
      <c r="I51" s="14"/>
      <c r="J51" s="14"/>
      <c r="K51" s="14"/>
      <c r="L51" s="14"/>
      <c r="M51" s="26"/>
    </row>
    <row r="52" spans="2:13" s="41" customFormat="1" ht="28.2" customHeight="1" x14ac:dyDescent="0.25">
      <c r="B52" s="14"/>
      <c r="C52" s="122" t="s">
        <v>135</v>
      </c>
      <c r="D52" s="44" t="s">
        <v>199</v>
      </c>
      <c r="E52" s="142">
        <f>SUM(E53:E54)</f>
        <v>0</v>
      </c>
      <c r="F52" s="14"/>
      <c r="G52" s="14"/>
      <c r="H52" s="14"/>
      <c r="I52" s="14"/>
      <c r="J52" s="14"/>
      <c r="K52" s="14"/>
      <c r="L52" s="14"/>
      <c r="M52" s="26"/>
    </row>
    <row r="53" spans="2:13" s="41" customFormat="1" ht="28.2" customHeight="1" x14ac:dyDescent="0.25">
      <c r="B53" s="14"/>
      <c r="C53" s="122" t="s">
        <v>187</v>
      </c>
      <c r="D53" s="101" t="s">
        <v>185</v>
      </c>
      <c r="E53" s="142">
        <f>'3-Buget comp 1'!F64+'4-Buget comp 2'!F64+'5-Buget comp 3'!F64+'6-Buget comp 4'!F64+'7-Buget comp 5'!F64+'8-Buget comp 6'!F64+'9-Buget comp 7'!F64+'10-Buget comp 8'!F64+'11-Buget comp 9'!F64+'12-Buget comp 10'!F64</f>
        <v>0</v>
      </c>
      <c r="F53" s="14"/>
      <c r="G53" s="14"/>
      <c r="H53" s="14"/>
      <c r="I53" s="14"/>
      <c r="J53" s="14"/>
      <c r="K53" s="14"/>
      <c r="L53" s="14"/>
      <c r="M53" s="26"/>
    </row>
    <row r="54" spans="2:13" s="41" customFormat="1" ht="24" customHeight="1" x14ac:dyDescent="0.25">
      <c r="B54" s="14"/>
      <c r="C54" s="122" t="s">
        <v>188</v>
      </c>
      <c r="D54" s="101" t="s">
        <v>186</v>
      </c>
      <c r="E54" s="142">
        <f>E53*7%</f>
        <v>0</v>
      </c>
      <c r="F54" s="14"/>
      <c r="G54" s="14"/>
      <c r="H54" s="14"/>
      <c r="I54" s="14"/>
      <c r="J54" s="14"/>
      <c r="K54" s="14"/>
      <c r="L54" s="14"/>
      <c r="M54" s="26"/>
    </row>
    <row r="55" spans="2:13" s="41" customFormat="1" ht="28.2" customHeight="1" x14ac:dyDescent="0.25">
      <c r="B55" s="14"/>
      <c r="C55" s="122" t="s">
        <v>197</v>
      </c>
      <c r="D55" s="44" t="s">
        <v>198</v>
      </c>
      <c r="E55" s="142">
        <f>'3-Buget comp 1'!F65+'4-Buget comp 2'!F65+'5-Buget comp 3'!F65+'6-Buget comp 4'!F65+'7-Buget comp 5'!F65+'8-Buget comp 6'!F65+'9-Buget comp 7'!F65+'10-Buget comp 8'!F65+'11-Buget comp 9'!F65+'12-Buget comp 10'!F65</f>
        <v>0</v>
      </c>
      <c r="F55" s="14"/>
      <c r="G55" s="14"/>
      <c r="H55" s="14"/>
      <c r="I55" s="14"/>
      <c r="J55" s="14"/>
      <c r="K55" s="14"/>
      <c r="L55" s="14"/>
      <c r="M55" s="26"/>
    </row>
    <row r="56" spans="2:13" s="41" customFormat="1" ht="22.2" customHeight="1" x14ac:dyDescent="0.25">
      <c r="B56" s="14"/>
      <c r="C56" s="91" t="s">
        <v>44</v>
      </c>
      <c r="D56" s="43" t="s">
        <v>193</v>
      </c>
      <c r="E56" s="143">
        <f>SUM(E57:E59)</f>
        <v>0</v>
      </c>
      <c r="F56" s="14"/>
      <c r="G56" s="14"/>
      <c r="H56" s="14"/>
      <c r="I56" s="14"/>
      <c r="J56" s="14"/>
      <c r="K56" s="14"/>
      <c r="L56" s="14"/>
      <c r="M56" s="26"/>
    </row>
    <row r="57" spans="2:13" s="41" customFormat="1" ht="22.2" customHeight="1" x14ac:dyDescent="0.25">
      <c r="B57" s="14"/>
      <c r="C57" s="122" t="s">
        <v>189</v>
      </c>
      <c r="D57" s="182" t="s">
        <v>207</v>
      </c>
      <c r="E57" s="193">
        <f>'3-Buget comp 1'!F67+'4-Buget comp 2'!F67+'5-Buget comp 3'!F67+'6-Buget comp 4'!F67+'7-Buget comp 5'!F67+'8-Buget comp 6'!F67+'9-Buget comp 7'!F67+'10-Buget comp 8'!F67+'11-Buget comp 9'!F67+'12-Buget comp 10'!F67</f>
        <v>0</v>
      </c>
      <c r="F57" s="14"/>
      <c r="G57" s="14"/>
      <c r="H57" s="14"/>
      <c r="I57" s="14"/>
      <c r="J57" s="14"/>
      <c r="K57" s="14"/>
      <c r="L57" s="14"/>
      <c r="M57" s="26"/>
    </row>
    <row r="58" spans="2:13" s="41" customFormat="1" ht="22.2" customHeight="1" x14ac:dyDescent="0.25">
      <c r="B58" s="14"/>
      <c r="C58" s="122" t="s">
        <v>190</v>
      </c>
      <c r="D58" s="182" t="s">
        <v>210</v>
      </c>
      <c r="E58" s="193">
        <f>E57*7%</f>
        <v>0</v>
      </c>
      <c r="F58" s="14"/>
      <c r="G58" s="14"/>
      <c r="H58" s="14"/>
      <c r="I58" s="14"/>
      <c r="J58" s="14"/>
      <c r="K58" s="14"/>
      <c r="L58" s="14"/>
      <c r="M58" s="26"/>
    </row>
    <row r="59" spans="2:13" s="41" customFormat="1" ht="22.2" customHeight="1" x14ac:dyDescent="0.25">
      <c r="B59" s="14"/>
      <c r="C59" s="122" t="s">
        <v>209</v>
      </c>
      <c r="D59" s="182" t="s">
        <v>208</v>
      </c>
      <c r="E59" s="193">
        <f>'3-Buget comp 1'!F68+'4-Buget comp 2'!F68+'5-Buget comp 3'!F68+'6-Buget comp 4'!F68+'7-Buget comp 5'!F68+'8-Buget comp 6'!F68+'9-Buget comp 7'!F68+'10-Buget comp 8'!F68+'11-Buget comp 9'!F68+'12-Buget comp 10'!F68</f>
        <v>0</v>
      </c>
      <c r="F59" s="14"/>
      <c r="G59" s="46"/>
      <c r="H59" s="14"/>
      <c r="I59" s="14"/>
      <c r="J59" s="14"/>
      <c r="K59" s="14"/>
      <c r="L59" s="14"/>
      <c r="M59" s="26"/>
    </row>
    <row r="60" spans="2:13" s="41" customFormat="1" ht="25.95" customHeight="1" x14ac:dyDescent="0.25">
      <c r="B60" s="14"/>
      <c r="C60" s="93" t="s">
        <v>133</v>
      </c>
      <c r="D60" s="43" t="s">
        <v>200</v>
      </c>
      <c r="E60" s="143">
        <f>SUM(E61:E62)</f>
        <v>0</v>
      </c>
      <c r="F60" s="21"/>
      <c r="G60" s="14"/>
      <c r="H60" s="46"/>
      <c r="I60" s="14"/>
      <c r="J60" s="14"/>
      <c r="K60" s="14"/>
      <c r="L60" s="14"/>
      <c r="M60" s="26"/>
    </row>
    <row r="61" spans="2:13" s="41" customFormat="1" ht="25.95" customHeight="1" x14ac:dyDescent="0.25">
      <c r="B61" s="14"/>
      <c r="C61" s="42" t="s">
        <v>201</v>
      </c>
      <c r="D61" s="188" t="s">
        <v>204</v>
      </c>
      <c r="E61" s="142">
        <f>('3-Buget comp 1'!F70+'4-Buget comp 2'!F70+'5-Buget comp 3'!F70+'6-Buget comp 4'!F70+'7-Buget comp 5'!F70+'8-Buget comp 6'!F70+'9-Buget comp 7'!F70+'10-Buget comp 8'!F70+'11-Buget comp 9'!F70+'12-Buget comp 10'!F70)*(1+7%)</f>
        <v>0</v>
      </c>
      <c r="F61" s="21"/>
      <c r="G61" s="14"/>
      <c r="H61" s="46"/>
      <c r="I61" s="14"/>
      <c r="J61" s="14"/>
      <c r="K61" s="14"/>
      <c r="L61" s="14"/>
      <c r="M61" s="26"/>
    </row>
    <row r="62" spans="2:13" s="41" customFormat="1" ht="25.95" customHeight="1" thickBot="1" x14ac:dyDescent="0.3">
      <c r="B62" s="14"/>
      <c r="C62" s="190" t="s">
        <v>202</v>
      </c>
      <c r="D62" s="189" t="s">
        <v>203</v>
      </c>
      <c r="E62" s="192">
        <f>('3-Buget comp 1'!F71+'4-Buget comp 2'!F71+'5-Buget comp 3'!F71+'6-Buget comp 4'!F71+'7-Buget comp 5'!F71+'8-Buget comp 6'!F71+'9-Buget comp 7'!F71+'10-Buget comp 8'!F71+'11-Buget comp 9'!F71+'12-Buget comp 10'!F71)*(1+7%)</f>
        <v>0</v>
      </c>
      <c r="F62" s="21"/>
      <c r="G62" s="14"/>
      <c r="H62" s="46"/>
      <c r="I62" s="14"/>
      <c r="J62" s="14"/>
      <c r="K62" s="14"/>
      <c r="L62" s="14"/>
      <c r="M62" s="26"/>
    </row>
    <row r="63" spans="2:13" s="41" customFormat="1" ht="25.95" customHeight="1" thickBot="1" x14ac:dyDescent="0.3">
      <c r="B63" s="14"/>
      <c r="C63" s="113"/>
      <c r="D63" s="114"/>
      <c r="E63" s="124"/>
      <c r="F63" s="21"/>
      <c r="G63" s="14"/>
      <c r="H63" s="46"/>
      <c r="I63" s="14"/>
      <c r="J63" s="14"/>
      <c r="K63" s="14"/>
      <c r="L63" s="14"/>
      <c r="M63" s="26"/>
    </row>
    <row r="64" spans="2:13" s="41" customFormat="1" ht="25.95" customHeight="1" x14ac:dyDescent="0.25">
      <c r="B64" s="14"/>
      <c r="C64" s="81"/>
      <c r="D64" s="82" t="s">
        <v>144</v>
      </c>
      <c r="E64" s="82" t="s">
        <v>114</v>
      </c>
      <c r="F64" s="82" t="s">
        <v>115</v>
      </c>
      <c r="G64" s="83" t="s">
        <v>6</v>
      </c>
      <c r="H64" s="46"/>
      <c r="I64" s="14"/>
      <c r="J64" s="14"/>
      <c r="K64" s="14"/>
      <c r="L64" s="14"/>
      <c r="M64" s="26"/>
    </row>
    <row r="65" spans="2:13" s="41" customFormat="1" ht="25.95" customHeight="1" x14ac:dyDescent="0.25">
      <c r="B65" s="14"/>
      <c r="C65" s="84">
        <v>1</v>
      </c>
      <c r="D65" s="23" t="s">
        <v>194</v>
      </c>
      <c r="E65" s="185">
        <f>'3-Buget comp 1'!F48++'4-Buget comp 2'!F48+'5-Buget comp 3'!F48+'6-Buget comp 4'!F48+'7-Buget comp 5'!F48+'8-Buget comp 6'!F48+'9-Buget comp 7'!F48+'10-Buget comp 8'!F48+'11-Buget comp 9'!F48+'12-Buget comp 10'!F48</f>
        <v>0</v>
      </c>
      <c r="F65" s="185">
        <f>'3-Buget comp 1'!G48++'4-Buget comp 2'!G48+'5-Buget comp 3'!G48+'6-Buget comp 4'!G48+'7-Buget comp 5'!G48+'8-Buget comp 6'!G48+'9-Buget comp 7'!G48+'10-Buget comp 8'!G48+'11-Buget comp 9'!G48+'12-Buget comp 10'!G48</f>
        <v>0</v>
      </c>
      <c r="G65" s="146">
        <f>SUM(E65:F65)</f>
        <v>0</v>
      </c>
      <c r="H65" s="46"/>
      <c r="I65" s="14"/>
      <c r="J65" s="115"/>
      <c r="K65" s="14"/>
      <c r="L65" s="14"/>
      <c r="M65" s="26"/>
    </row>
    <row r="66" spans="2:13" s="41" customFormat="1" ht="25.95" customHeight="1" x14ac:dyDescent="0.25">
      <c r="B66" s="14"/>
      <c r="C66" s="84">
        <v>2</v>
      </c>
      <c r="D66" s="23" t="s">
        <v>195</v>
      </c>
      <c r="E66" s="186">
        <f>E65*7%</f>
        <v>0</v>
      </c>
      <c r="F66" s="187"/>
      <c r="G66" s="181">
        <f>E66</f>
        <v>0</v>
      </c>
      <c r="H66" s="46"/>
      <c r="I66" s="14"/>
      <c r="J66" s="115"/>
      <c r="K66" s="14"/>
      <c r="L66" s="14"/>
      <c r="M66" s="26"/>
    </row>
    <row r="67" spans="2:13" s="41" customFormat="1" ht="25.95" customHeight="1" thickBot="1" x14ac:dyDescent="0.3">
      <c r="B67" s="14"/>
      <c r="C67" s="85"/>
      <c r="D67" s="86" t="s">
        <v>6</v>
      </c>
      <c r="E67" s="147">
        <f>SUM(E65:E66)</f>
        <v>0</v>
      </c>
      <c r="F67" s="147">
        <f>F65</f>
        <v>0</v>
      </c>
      <c r="G67" s="148">
        <f t="shared" ref="G67" si="20">SUM(G65:G66)</f>
        <v>0</v>
      </c>
      <c r="H67" s="46"/>
      <c r="I67" s="14"/>
      <c r="J67" s="14"/>
      <c r="K67" s="14"/>
      <c r="L67" s="14"/>
      <c r="M67" s="26"/>
    </row>
    <row r="68" spans="2:13" s="41" customFormat="1" ht="25.95" customHeight="1" thickBot="1" x14ac:dyDescent="0.3">
      <c r="B68" s="14"/>
      <c r="C68" s="113"/>
      <c r="D68" s="114"/>
      <c r="E68" s="124"/>
      <c r="F68" s="21"/>
      <c r="G68" s="14"/>
      <c r="H68" s="46"/>
      <c r="I68" s="14"/>
      <c r="J68" s="14"/>
      <c r="K68" s="14"/>
      <c r="L68" s="14"/>
      <c r="M68" s="26"/>
    </row>
    <row r="69" spans="2:13" s="41" customFormat="1" ht="25.95" customHeight="1" x14ac:dyDescent="0.25">
      <c r="B69" s="14"/>
      <c r="C69" s="81"/>
      <c r="D69" s="82" t="s">
        <v>145</v>
      </c>
      <c r="E69" s="82" t="s">
        <v>114</v>
      </c>
      <c r="F69" s="82" t="s">
        <v>115</v>
      </c>
      <c r="G69" s="83" t="s">
        <v>6</v>
      </c>
      <c r="H69" s="46"/>
      <c r="I69" s="14"/>
      <c r="J69" s="14"/>
      <c r="K69" s="14"/>
      <c r="L69" s="14"/>
      <c r="M69" s="26"/>
    </row>
    <row r="70" spans="2:13" s="41" customFormat="1" ht="25.95" customHeight="1" x14ac:dyDescent="0.25">
      <c r="B70" s="14"/>
      <c r="C70" s="84">
        <v>1</v>
      </c>
      <c r="D70" s="23" t="s">
        <v>194</v>
      </c>
      <c r="E70" s="185">
        <f>'3-Buget comp 1'!F53+'4-Buget comp 2'!F53+'5-Buget comp 3'!F53+'6-Buget comp 4'!F53+'7-Buget comp 5'!F53+'8-Buget comp 6'!F53+'9-Buget comp 7'!F53+'10-Buget comp 8'!F53+'11-Buget comp 9'!F53+'12-Buget comp 10'!F53</f>
        <v>0</v>
      </c>
      <c r="F70" s="185">
        <f>'3-Buget comp 1'!G53+'4-Buget comp 2'!G53+'5-Buget comp 3'!G53+'6-Buget comp 4'!G53+'7-Buget comp 5'!G53+'8-Buget comp 6'!G53+'9-Buget comp 7'!G53+'10-Buget comp 8'!G53+'11-Buget comp 9'!G53+'12-Buget comp 10'!G53</f>
        <v>0</v>
      </c>
      <c r="G70" s="146">
        <f>SUM(E70:F70)</f>
        <v>0</v>
      </c>
      <c r="H70" s="46"/>
      <c r="I70" s="14"/>
      <c r="J70" s="14"/>
      <c r="K70" s="14"/>
      <c r="L70" s="14"/>
      <c r="M70" s="26"/>
    </row>
    <row r="71" spans="2:13" s="41" customFormat="1" ht="25.95" customHeight="1" x14ac:dyDescent="0.25">
      <c r="B71" s="14"/>
      <c r="C71" s="180">
        <v>2</v>
      </c>
      <c r="D71" s="23" t="s">
        <v>195</v>
      </c>
      <c r="E71" s="186">
        <f>E70*7%</f>
        <v>0</v>
      </c>
      <c r="F71" s="187"/>
      <c r="G71" s="181">
        <f>E71</f>
        <v>0</v>
      </c>
      <c r="H71" s="46"/>
      <c r="I71" s="14"/>
      <c r="J71" s="14"/>
      <c r="K71" s="14"/>
      <c r="L71" s="14"/>
      <c r="M71" s="26"/>
    </row>
    <row r="72" spans="2:13" s="41" customFormat="1" ht="25.95" customHeight="1" thickBot="1" x14ac:dyDescent="0.3">
      <c r="B72" s="14"/>
      <c r="C72" s="85"/>
      <c r="D72" s="86" t="s">
        <v>6</v>
      </c>
      <c r="E72" s="147">
        <f>SUM(E70:E71)</f>
        <v>0</v>
      </c>
      <c r="F72" s="147">
        <f>F70</f>
        <v>0</v>
      </c>
      <c r="G72" s="148">
        <f t="shared" ref="G72" si="21">SUM(G70:G71)</f>
        <v>0</v>
      </c>
      <c r="H72" s="46"/>
      <c r="I72" s="14"/>
      <c r="J72" s="14"/>
      <c r="K72" s="14"/>
      <c r="L72" s="14"/>
      <c r="M72" s="26"/>
    </row>
    <row r="73" spans="2:13" s="41" customFormat="1" ht="25.95" customHeight="1" x14ac:dyDescent="0.25">
      <c r="B73" s="14"/>
      <c r="C73" s="113"/>
      <c r="D73" s="114"/>
      <c r="E73" s="124"/>
      <c r="F73" s="21"/>
      <c r="G73" s="14"/>
      <c r="H73" s="46"/>
      <c r="I73" s="14"/>
      <c r="J73" s="14"/>
      <c r="K73" s="14"/>
      <c r="L73" s="14"/>
      <c r="M73" s="26"/>
    </row>
    <row r="75" spans="2:13" ht="14.4" hidden="1" x14ac:dyDescent="0.3">
      <c r="H75" s="67"/>
      <c r="I75" s="67" t="s">
        <v>89</v>
      </c>
      <c r="J75" s="67" t="s">
        <v>90</v>
      </c>
    </row>
    <row r="76" spans="2:13" ht="14.4" hidden="1" x14ac:dyDescent="0.3">
      <c r="H76" s="68" t="s">
        <v>91</v>
      </c>
      <c r="I76" s="69">
        <v>0.5</v>
      </c>
      <c r="J76" s="69">
        <v>0.6</v>
      </c>
    </row>
    <row r="77" spans="2:13" ht="14.4" hidden="1" x14ac:dyDescent="0.3">
      <c r="H77" s="68" t="s">
        <v>92</v>
      </c>
      <c r="I77" s="69">
        <v>0.5</v>
      </c>
      <c r="J77" s="69">
        <v>0.6</v>
      </c>
    </row>
    <row r="78" spans="2:13" ht="14.4" hidden="1" x14ac:dyDescent="0.3">
      <c r="H78" s="68" t="s">
        <v>93</v>
      </c>
      <c r="I78" s="69">
        <v>0.6</v>
      </c>
      <c r="J78" s="69">
        <v>0.7</v>
      </c>
    </row>
    <row r="79" spans="2:13" ht="14.4" hidden="1" x14ac:dyDescent="0.3">
      <c r="H79" s="68" t="s">
        <v>94</v>
      </c>
      <c r="I79" s="69">
        <v>0.6</v>
      </c>
      <c r="J79" s="69">
        <v>0.7</v>
      </c>
    </row>
    <row r="80" spans="2:13" ht="14.4" hidden="1" x14ac:dyDescent="0.3">
      <c r="H80" s="68" t="s">
        <v>95</v>
      </c>
      <c r="I80" s="69">
        <v>0.6</v>
      </c>
      <c r="J80" s="69">
        <v>0.7</v>
      </c>
    </row>
    <row r="81" spans="8:10" ht="14.4" hidden="1" x14ac:dyDescent="0.3">
      <c r="H81" s="68" t="s">
        <v>96</v>
      </c>
      <c r="I81" s="69">
        <v>0.6</v>
      </c>
      <c r="J81" s="69">
        <v>0.7</v>
      </c>
    </row>
    <row r="82" spans="8:10" ht="14.4" hidden="1" x14ac:dyDescent="0.3">
      <c r="H82" s="67"/>
      <c r="I82" s="67"/>
      <c r="J82" s="67"/>
    </row>
    <row r="83" spans="8:10" ht="14.4" hidden="1" x14ac:dyDescent="0.3">
      <c r="H83" s="67" t="str">
        <f>H76&amp;$I$75</f>
        <v>BHMIJLOCIE</v>
      </c>
      <c r="I83" s="70">
        <f>I76</f>
        <v>0.5</v>
      </c>
      <c r="J83" s="67"/>
    </row>
    <row r="84" spans="8:10" ht="14.4" hidden="1" x14ac:dyDescent="0.3">
      <c r="H84" s="67" t="str">
        <f t="shared" ref="H84:H88" si="22">H77&amp;$I$75</f>
        <v>CJMIJLOCIE</v>
      </c>
      <c r="I84" s="70">
        <f t="shared" ref="I84:I88" si="23">I77</f>
        <v>0.5</v>
      </c>
      <c r="J84" s="67"/>
    </row>
    <row r="85" spans="8:10" ht="14.4" hidden="1" x14ac:dyDescent="0.3">
      <c r="H85" s="67" t="str">
        <f t="shared" si="22"/>
        <v>BNMIJLOCIE</v>
      </c>
      <c r="I85" s="70">
        <f t="shared" si="23"/>
        <v>0.6</v>
      </c>
      <c r="J85" s="67"/>
    </row>
    <row r="86" spans="8:10" ht="14.4" hidden="1" x14ac:dyDescent="0.3">
      <c r="H86" s="67" t="str">
        <f t="shared" si="22"/>
        <v>MMMIJLOCIE</v>
      </c>
      <c r="I86" s="70">
        <f t="shared" si="23"/>
        <v>0.6</v>
      </c>
      <c r="J86" s="67"/>
    </row>
    <row r="87" spans="8:10" ht="14.4" hidden="1" x14ac:dyDescent="0.3">
      <c r="H87" s="67" t="str">
        <f t="shared" si="22"/>
        <v>SMMIJLOCIE</v>
      </c>
      <c r="I87" s="70">
        <f t="shared" si="23"/>
        <v>0.6</v>
      </c>
      <c r="J87" s="67"/>
    </row>
    <row r="88" spans="8:10" ht="14.4" hidden="1" x14ac:dyDescent="0.3">
      <c r="H88" s="67" t="str">
        <f t="shared" si="22"/>
        <v>SJMIJLOCIE</v>
      </c>
      <c r="I88" s="70">
        <f t="shared" si="23"/>
        <v>0.6</v>
      </c>
      <c r="J88" s="67"/>
    </row>
    <row r="89" spans="8:10" ht="14.4" hidden="1" x14ac:dyDescent="0.3">
      <c r="H89" s="67" t="str">
        <f>H76&amp;$J$75</f>
        <v>BHMICA SAU MICRO</v>
      </c>
      <c r="I89" s="70">
        <f>J76</f>
        <v>0.6</v>
      </c>
      <c r="J89" s="67"/>
    </row>
    <row r="90" spans="8:10" ht="14.4" hidden="1" x14ac:dyDescent="0.3">
      <c r="H90" s="67" t="str">
        <f t="shared" ref="H90:H94" si="24">H77&amp;$J$75</f>
        <v>CJMICA SAU MICRO</v>
      </c>
      <c r="I90" s="70">
        <f t="shared" ref="I90:I94" si="25">J77</f>
        <v>0.6</v>
      </c>
      <c r="J90" s="67"/>
    </row>
    <row r="91" spans="8:10" ht="14.4" hidden="1" x14ac:dyDescent="0.3">
      <c r="H91" s="67" t="str">
        <f t="shared" si="24"/>
        <v>BNMICA SAU MICRO</v>
      </c>
      <c r="I91" s="70">
        <f t="shared" si="25"/>
        <v>0.7</v>
      </c>
      <c r="J91" s="67"/>
    </row>
    <row r="92" spans="8:10" ht="14.4" hidden="1" x14ac:dyDescent="0.3">
      <c r="H92" s="67" t="str">
        <f t="shared" si="24"/>
        <v>MMMICA SAU MICRO</v>
      </c>
      <c r="I92" s="70">
        <f t="shared" si="25"/>
        <v>0.7</v>
      </c>
      <c r="J92" s="67"/>
    </row>
    <row r="93" spans="8:10" ht="14.4" hidden="1" x14ac:dyDescent="0.3">
      <c r="H93" s="67" t="str">
        <f t="shared" si="24"/>
        <v>SMMICA SAU MICRO</v>
      </c>
      <c r="I93" s="70">
        <f t="shared" si="25"/>
        <v>0.7</v>
      </c>
      <c r="J93" s="67"/>
    </row>
    <row r="94" spans="8:10" ht="14.4" hidden="1" x14ac:dyDescent="0.3">
      <c r="H94" s="67" t="str">
        <f t="shared" si="24"/>
        <v>SJMICA SAU MICRO</v>
      </c>
      <c r="I94" s="70">
        <f t="shared" si="25"/>
        <v>0.7</v>
      </c>
      <c r="J94" s="67"/>
    </row>
  </sheetData>
  <mergeCells count="19">
    <mergeCell ref="C5:I5"/>
    <mergeCell ref="C6:I6"/>
    <mergeCell ref="C7:I7"/>
    <mergeCell ref="C14:C15"/>
    <mergeCell ref="D14:D15"/>
    <mergeCell ref="E14:F14"/>
    <mergeCell ref="G14:G15"/>
    <mergeCell ref="H14:I14"/>
    <mergeCell ref="G43:I43"/>
    <mergeCell ref="K14:K15"/>
    <mergeCell ref="D21:K21"/>
    <mergeCell ref="J14:J15"/>
    <mergeCell ref="D24:K24"/>
    <mergeCell ref="D29:K29"/>
    <mergeCell ref="C36:D36"/>
    <mergeCell ref="C16:K16"/>
    <mergeCell ref="C37:K37"/>
    <mergeCell ref="C39:D39"/>
    <mergeCell ref="H38:K38"/>
  </mergeCells>
  <phoneticPr fontId="13" type="noConversion"/>
  <conditionalFormatting sqref="E70:G70 F71:G71 E72:G72">
    <cfRule type="expression" dxfId="52" priority="1">
      <formula>$J$43="NU"</formula>
    </cfRule>
  </conditionalFormatting>
  <conditionalFormatting sqref="F60:F63 F68 F73">
    <cfRule type="cellIs" dxfId="51" priority="4" operator="equal">
      <formula>"OK"</formula>
    </cfRule>
    <cfRule type="cellIs" dxfId="50" priority="11" operator="equal">
      <formula>"ERROR"</formula>
    </cfRule>
  </conditionalFormatting>
  <pageMargins left="0.31496062992125984" right="0.31496062992125984" top="0.35433070866141736" bottom="0.35433070866141736" header="0.31496062992125984" footer="0.31496062992125984"/>
  <pageSetup scale="3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22D8BBB-5CD7-4D7E-AA58-722D9D523777}">
          <x14:formula1>
            <xm:f>Foaie3!$D$3:$D$4</xm:f>
          </x14:formula1>
          <xm:sqref>J43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41374-7549-4187-B09D-C166FC9CF656}">
  <dimension ref="D3:D4"/>
  <sheetViews>
    <sheetView workbookViewId="0">
      <selection activeCell="H16" sqref="H16:H17"/>
    </sheetView>
  </sheetViews>
  <sheetFormatPr defaultRowHeight="14.4" x14ac:dyDescent="0.3"/>
  <sheetData>
    <row r="3" spans="4:4" x14ac:dyDescent="0.3">
      <c r="D3" t="s">
        <v>46</v>
      </c>
    </row>
    <row r="4" spans="4:4" x14ac:dyDescent="0.3">
      <c r="D4" t="s">
        <v>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B074A-DCBE-406A-902E-2DAADE6C7436}">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19" si="1">I18+J18</f>
        <v>0</v>
      </c>
      <c r="L18" s="130">
        <f t="shared" ref="L18:L19"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ref="K20" si="3">I20+J20</f>
        <v>0</v>
      </c>
      <c r="L20" s="130">
        <f t="shared" ref="L20" si="4">H20+K20</f>
        <v>0</v>
      </c>
      <c r="M20" s="2"/>
      <c r="N20" s="2"/>
      <c r="O20" s="2"/>
    </row>
    <row r="21" spans="2:15" ht="18.600000000000001" customHeight="1" x14ac:dyDescent="0.25">
      <c r="B21" s="10"/>
      <c r="C21" s="160"/>
      <c r="D21" s="154"/>
      <c r="E21" s="30" t="s">
        <v>107</v>
      </c>
      <c r="F21" s="133">
        <f>SUM(F18:F20)</f>
        <v>0</v>
      </c>
      <c r="G21" s="133">
        <f t="shared" ref="G21:L21" si="5">SUM(G18:G20)</f>
        <v>0</v>
      </c>
      <c r="H21" s="133">
        <f t="shared" si="5"/>
        <v>0</v>
      </c>
      <c r="I21" s="133">
        <f t="shared" si="5"/>
        <v>0</v>
      </c>
      <c r="J21" s="133">
        <f t="shared" si="5"/>
        <v>0</v>
      </c>
      <c r="K21" s="133">
        <f t="shared" si="5"/>
        <v>0</v>
      </c>
      <c r="L21" s="134">
        <f t="shared" si="5"/>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6">F26+G26</f>
        <v>0</v>
      </c>
      <c r="I26" s="1"/>
      <c r="J26" s="1"/>
      <c r="K26" s="129">
        <f t="shared" ref="K26:K28" si="7">I26+J26</f>
        <v>0</v>
      </c>
      <c r="L26" s="130">
        <f t="shared" ref="L26:L28" si="8">H26+K26</f>
        <v>0</v>
      </c>
      <c r="M26" s="2"/>
      <c r="N26" s="2"/>
      <c r="O26" s="2"/>
    </row>
    <row r="27" spans="2:15" ht="28.95" customHeight="1" thickBot="1" x14ac:dyDescent="0.3">
      <c r="B27" s="10"/>
      <c r="C27" s="159" t="s">
        <v>163</v>
      </c>
      <c r="D27" s="156" t="s">
        <v>17</v>
      </c>
      <c r="E27" s="29" t="s">
        <v>108</v>
      </c>
      <c r="F27" s="1"/>
      <c r="G27" s="1"/>
      <c r="H27" s="129">
        <f t="shared" si="6"/>
        <v>0</v>
      </c>
      <c r="I27" s="1"/>
      <c r="J27" s="1"/>
      <c r="K27" s="129">
        <f t="shared" si="7"/>
        <v>0</v>
      </c>
      <c r="L27" s="130">
        <f t="shared" si="8"/>
        <v>0</v>
      </c>
      <c r="M27" s="2"/>
      <c r="N27" s="2"/>
      <c r="O27" s="2"/>
    </row>
    <row r="28" spans="2:15" ht="41.4" customHeight="1" thickBot="1" x14ac:dyDescent="0.3">
      <c r="B28" s="10"/>
      <c r="C28" s="159" t="s">
        <v>164</v>
      </c>
      <c r="D28" s="156" t="s">
        <v>18</v>
      </c>
      <c r="E28" s="29" t="s">
        <v>109</v>
      </c>
      <c r="F28" s="1"/>
      <c r="G28" s="1"/>
      <c r="H28" s="129">
        <f t="shared" si="6"/>
        <v>0</v>
      </c>
      <c r="I28" s="1"/>
      <c r="J28" s="1"/>
      <c r="K28" s="129">
        <f t="shared" si="7"/>
        <v>0</v>
      </c>
      <c r="L28" s="130">
        <f t="shared" si="8"/>
        <v>0</v>
      </c>
      <c r="M28" s="2"/>
      <c r="N28" s="171" t="str">
        <f>IF(H28&lt;=15%*(H21+H24+H26+H27+H32),"OK","NO")</f>
        <v>OK</v>
      </c>
      <c r="O28" s="2"/>
    </row>
    <row r="29" spans="2:15" ht="19.95" customHeight="1" x14ac:dyDescent="0.25">
      <c r="B29" s="10"/>
      <c r="C29" s="160"/>
      <c r="D29" s="155"/>
      <c r="E29" s="30" t="s">
        <v>165</v>
      </c>
      <c r="F29" s="133">
        <f t="shared" ref="F29:L29" si="9">SUM(F26:F28)</f>
        <v>0</v>
      </c>
      <c r="G29" s="133">
        <f t="shared" si="9"/>
        <v>0</v>
      </c>
      <c r="H29" s="133">
        <f t="shared" si="9"/>
        <v>0</v>
      </c>
      <c r="I29" s="133">
        <f t="shared" si="9"/>
        <v>0</v>
      </c>
      <c r="J29" s="133">
        <f t="shared" si="9"/>
        <v>0</v>
      </c>
      <c r="K29" s="133">
        <f t="shared" si="9"/>
        <v>0</v>
      </c>
      <c r="L29" s="134">
        <f t="shared" si="9"/>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10">SUM(G32:G33)</f>
        <v>0</v>
      </c>
      <c r="H31" s="129">
        <f t="shared" si="10"/>
        <v>0</v>
      </c>
      <c r="I31" s="72">
        <f t="shared" si="10"/>
        <v>0</v>
      </c>
      <c r="J31" s="72">
        <f t="shared" si="10"/>
        <v>0</v>
      </c>
      <c r="K31" s="129">
        <f t="shared" si="10"/>
        <v>0</v>
      </c>
      <c r="L31" s="130">
        <f t="shared" si="10"/>
        <v>0</v>
      </c>
      <c r="M31" s="2"/>
      <c r="N31" s="2"/>
      <c r="O31" s="2"/>
    </row>
    <row r="32" spans="2:15" ht="19.95" customHeight="1" x14ac:dyDescent="0.25">
      <c r="B32" s="10"/>
      <c r="C32" s="159" t="s">
        <v>168</v>
      </c>
      <c r="D32" s="156" t="s">
        <v>166</v>
      </c>
      <c r="E32" s="29" t="s">
        <v>110</v>
      </c>
      <c r="F32" s="1"/>
      <c r="G32" s="1"/>
      <c r="H32" s="129">
        <f t="shared" ref="H32:H33" si="11">F32+G32</f>
        <v>0</v>
      </c>
      <c r="I32" s="1"/>
      <c r="J32" s="1"/>
      <c r="K32" s="129">
        <f t="shared" ref="K32:K33" si="12">I32+J32</f>
        <v>0</v>
      </c>
      <c r="L32" s="130">
        <f t="shared" ref="L32:L33" si="13">H32+K32</f>
        <v>0</v>
      </c>
      <c r="M32" s="2"/>
      <c r="N32" s="2"/>
      <c r="O32" s="2"/>
    </row>
    <row r="33" spans="2:15" ht="19.95" customHeight="1" x14ac:dyDescent="0.25">
      <c r="B33" s="10"/>
      <c r="C33" s="159" t="s">
        <v>169</v>
      </c>
      <c r="D33" s="156" t="s">
        <v>167</v>
      </c>
      <c r="E33" s="29" t="s">
        <v>111</v>
      </c>
      <c r="F33" s="1"/>
      <c r="G33" s="1"/>
      <c r="H33" s="129">
        <f t="shared" si="11"/>
        <v>0</v>
      </c>
      <c r="I33" s="1"/>
      <c r="J33" s="1"/>
      <c r="K33" s="129">
        <f t="shared" si="12"/>
        <v>0</v>
      </c>
      <c r="L33" s="130">
        <f t="shared" si="13"/>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4">SUM(G31,G34)</f>
        <v>0</v>
      </c>
      <c r="H35" s="133">
        <f t="shared" si="14"/>
        <v>0</v>
      </c>
      <c r="I35" s="133">
        <f t="shared" si="14"/>
        <v>0</v>
      </c>
      <c r="J35" s="133">
        <f t="shared" si="14"/>
        <v>0</v>
      </c>
      <c r="K35" s="133">
        <f t="shared" si="14"/>
        <v>0</v>
      </c>
      <c r="L35" s="134">
        <f t="shared" si="14"/>
        <v>0</v>
      </c>
      <c r="M35" s="123"/>
      <c r="N35" s="123"/>
      <c r="O35" s="123"/>
    </row>
    <row r="36" spans="2:15" ht="23.4" customHeight="1" thickBot="1" x14ac:dyDescent="0.3">
      <c r="B36" s="10"/>
      <c r="C36" s="166"/>
      <c r="D36" s="241" t="s">
        <v>171</v>
      </c>
      <c r="E36" s="242"/>
      <c r="F36" s="167">
        <f>F32+F27+F26+F24+F21</f>
        <v>0</v>
      </c>
      <c r="G36" s="167">
        <f t="shared" ref="G36:L36" si="15">G32+G27+G26+G24+G21</f>
        <v>0</v>
      </c>
      <c r="H36" s="167">
        <f t="shared" si="15"/>
        <v>0</v>
      </c>
      <c r="I36" s="167">
        <f t="shared" si="15"/>
        <v>0</v>
      </c>
      <c r="J36" s="167">
        <f t="shared" si="15"/>
        <v>0</v>
      </c>
      <c r="K36" s="167">
        <f t="shared" si="15"/>
        <v>0</v>
      </c>
      <c r="L36" s="170">
        <f t="shared" si="15"/>
        <v>0</v>
      </c>
      <c r="M36" s="2"/>
      <c r="N36" s="2"/>
      <c r="O36" s="2"/>
    </row>
    <row r="37" spans="2:15" ht="19.95" customHeight="1" thickBot="1" x14ac:dyDescent="0.3">
      <c r="B37" s="10"/>
      <c r="C37" s="209" t="s">
        <v>172</v>
      </c>
      <c r="D37" s="210"/>
      <c r="E37" s="243"/>
      <c r="F37" s="168">
        <f>F35+F29+F24+F21</f>
        <v>0</v>
      </c>
      <c r="G37" s="168">
        <f t="shared" ref="G37:L37" si="16">G35+G29+G24+G21</f>
        <v>0</v>
      </c>
      <c r="H37" s="168">
        <f t="shared" si="16"/>
        <v>0</v>
      </c>
      <c r="I37" s="168">
        <f t="shared" si="16"/>
        <v>0</v>
      </c>
      <c r="J37" s="168">
        <f t="shared" si="16"/>
        <v>0</v>
      </c>
      <c r="K37" s="168">
        <f t="shared" si="16"/>
        <v>0</v>
      </c>
      <c r="L37" s="169">
        <f t="shared" si="16"/>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146</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'1-Input'!$F$25*'3-Buget comp 1'!F41*'3-Buget comp 1'!F48+'1-Input'!F26*'3-Buget comp 1'!F42*'3-Buget comp 1'!F48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'1-Input'!F34*'3-Buget comp 1'!F41*'3-Buget comp 1'!G48+'1-Input'!F35*'3-Buget comp 1'!F42*'3-Buget comp 1'!G48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'1-Input'!$E$23*'3-Buget comp 1'!F40*'3-Buget comp 1'!F48+'1-Input'!$E$25*'3-Buget comp 1'!F41*'3-Buget comp 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'1-Input'!$E$32*'3-Buget comp 1'!F40*'3-Buget comp 1'!G48+'1-Input'!$E$34*'3-Buget comp 1'!F41*'3-Buget comp 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84">
        <f>SUM(F70:F71)</f>
        <v>0</v>
      </c>
      <c r="G69" s="115"/>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IFERROR(IF(OR(F79=0,F77*'1-Input'!I24&gt;='3-Buget comp 1'!F79),"OK","ERROR"),"")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D5:J5"/>
    <mergeCell ref="D6:J6"/>
    <mergeCell ref="D7:J7"/>
    <mergeCell ref="D14:D15"/>
    <mergeCell ref="E14:E15"/>
    <mergeCell ref="F14:G14"/>
    <mergeCell ref="H14:H15"/>
    <mergeCell ref="I14:J14"/>
    <mergeCell ref="D45:E45"/>
    <mergeCell ref="E25:L25"/>
    <mergeCell ref="E30:L30"/>
    <mergeCell ref="K14:K15"/>
    <mergeCell ref="L14:L15"/>
    <mergeCell ref="E17:L17"/>
    <mergeCell ref="E22:L22"/>
    <mergeCell ref="N14:N15"/>
    <mergeCell ref="C14:C15"/>
    <mergeCell ref="D36:E36"/>
    <mergeCell ref="C37:E37"/>
    <mergeCell ref="C16:L16"/>
  </mergeCells>
  <phoneticPr fontId="13" type="noConversion"/>
  <conditionalFormatting sqref="G78:G79">
    <cfRule type="cellIs" dxfId="48" priority="4" operator="equal">
      <formula>"OK"</formula>
    </cfRule>
    <cfRule type="cellIs" dxfId="47" priority="5" operator="equal">
      <formula>"ERROR"</formula>
    </cfRule>
  </conditionalFormatting>
  <conditionalFormatting sqref="N28">
    <cfRule type="cellIs" dxfId="46" priority="1" operator="equal">
      <formula>"NO"</formula>
    </cfRule>
    <cfRule type="cellIs" dxfId="45"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0484BBCC-5210-49E9-A812-13321B335A03}">
            <xm:f>'2-Buget cerere'!$J$43="NU"</xm:f>
            <x14:dxf>
              <fill>
                <patternFill>
                  <bgColor theme="0" tint="-0.24994659260841701"/>
                </patternFill>
              </fill>
            </x14:dxf>
          </x14:cfRule>
          <xm:sqref>F53:G53 F75:F78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57700-3756-4181-ACF6-4896B57268BB}">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147</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'1-Input'!$F$25*'4-Buget comp 2'!F41*'4-Buget comp 2'!F48+'1-Input'!F26*'4-Buget comp 2'!F42*'4-Buget comp 2'!F48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'1-Input'!F34*'4-Buget comp 2'!F41*'4-Buget comp 2'!G48+'1-Input'!F35*'4-Buget comp 2'!F42*'4-Buget comp 2'!G48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15"/>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IFERROR(IF(OR(F79=0,F77*'1-Input'!I24&gt;='4-Buget comp 2'!F79),"OK","ERROR"),"")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43" priority="4" operator="equal">
      <formula>"OK"</formula>
    </cfRule>
    <cfRule type="cellIs" dxfId="42" priority="5" operator="equal">
      <formula>"ERROR"</formula>
    </cfRule>
  </conditionalFormatting>
  <conditionalFormatting sqref="N28">
    <cfRule type="cellIs" dxfId="41" priority="1" operator="equal">
      <formula>"NO"</formula>
    </cfRule>
    <cfRule type="cellIs" dxfId="40"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ECA526DE-A9E1-4174-89DC-8E6B9555D5FA}">
            <xm:f>'2-Buget cerere'!$J$43="NU"</xm:f>
            <x14:dxf>
              <fill>
                <patternFill>
                  <bgColor theme="0" tint="-0.24994659260841701"/>
                </patternFill>
              </fill>
            </x14:dxf>
          </x14:cfRule>
          <xm:sqref>F53:G53 F75:F78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13E72-B36D-41C5-A689-FD0072B6F95A}">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148</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'1-Input'!$F$25*'5-Buget comp 3'!F41*'5-Buget comp 3'!F48+'1-Input'!F26*'5-Buget comp 3'!F42*'5-Buget comp 3'!F48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'1-Input'!F34*'5-Buget comp 3'!F41*'5-Buget comp 3'!G48+'1-Input'!F35*'5-Buget comp 3'!F42*'5-Buget comp 3'!G48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84">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IFERROR(IF(OR(F79=0,F77*'1-Input'!I24&gt;='5-Buget comp 3'!F79),"OK","ERROR"),"")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38" priority="4" operator="equal">
      <formula>"OK"</formula>
    </cfRule>
    <cfRule type="cellIs" dxfId="37" priority="5" operator="equal">
      <formula>"ERROR"</formula>
    </cfRule>
  </conditionalFormatting>
  <conditionalFormatting sqref="N28">
    <cfRule type="cellIs" dxfId="36" priority="1" operator="equal">
      <formula>"NO"</formula>
    </cfRule>
    <cfRule type="cellIs" dxfId="35"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4A9C7453-0FAD-481E-89E7-FCCEE2E234DC}">
            <xm:f>'2-Buget cerere'!$J$43="NU"</xm:f>
            <x14:dxf>
              <fill>
                <patternFill>
                  <bgColor theme="0" tint="-0.24994659260841701"/>
                </patternFill>
              </fill>
            </x14:dxf>
          </x14:cfRule>
          <xm:sqref>F53:G53 F75:F78</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9571E-3088-4B1B-9DAD-7CE8059DA45F}">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149</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'1-Input'!$F$25*'6-Buget comp 4'!F41*'6-Buget comp 4'!F48+'1-Input'!F26*'6-Buget comp 4'!F42*'6-Buget comp 4'!F48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'1-Input'!F34*'6-Buget comp 4'!F41*'6-Buget comp 4'!G48+'1-Input'!F35*'6-Buget comp 4'!F42*'6-Buget comp 4'!G48</f>
        <v>0</v>
      </c>
      <c r="G63" s="14"/>
      <c r="H63" s="14"/>
      <c r="I63" s="14"/>
      <c r="J63" s="14"/>
      <c r="K63" s="14"/>
      <c r="L63" s="14"/>
      <c r="M63" s="14"/>
      <c r="N63" s="14"/>
      <c r="O63" s="14"/>
      <c r="P63" s="26"/>
    </row>
    <row r="64" spans="2:16" s="41" customFormat="1" ht="24"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4"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IFERROR(IF(OR(F79=0,F77*'1-Input'!I24&gt;='6-Buget comp 4'!F79),"OK","ERROR"),"")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33" priority="4" operator="equal">
      <formula>"OK"</formula>
    </cfRule>
    <cfRule type="cellIs" dxfId="32" priority="5" operator="equal">
      <formula>"ERROR"</formula>
    </cfRule>
  </conditionalFormatting>
  <conditionalFormatting sqref="N28">
    <cfRule type="cellIs" dxfId="31" priority="1" operator="equal">
      <formula>"NO"</formula>
    </cfRule>
    <cfRule type="cellIs" dxfId="30"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6F6A68DD-BD78-4347-9E98-632797C4A6AB}">
            <xm:f>'2-Buget cerere'!$J$43="NU"</xm:f>
            <x14:dxf>
              <fill>
                <patternFill>
                  <bgColor theme="0" tint="-0.24994659260841701"/>
                </patternFill>
              </fill>
            </x14:dxf>
          </x14:cfRule>
          <xm:sqref>F53:G53 F75:F78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812B6-C007-49C2-A3C8-108647A26FEB}">
  <dimension ref="B2:P80"/>
  <sheetViews>
    <sheetView view="pageBreakPreview" zoomScale="82" zoomScaleNormal="100" zoomScaleSheetLayoutView="82" workbookViewId="0">
      <selection activeCell="D8" sqref="D8"/>
    </sheetView>
  </sheetViews>
  <sheetFormatPr defaultColWidth="8.88671875" defaultRowHeight="13.8" x14ac:dyDescent="0.25"/>
  <cols>
    <col min="1" max="2" width="5.5546875" style="26" customWidth="1"/>
    <col min="3" max="3" width="10.6640625" style="162" customWidth="1"/>
    <col min="4" max="4" width="7.5546875" style="26" customWidth="1"/>
    <col min="5" max="5" width="52.5546875" style="26" customWidth="1"/>
    <col min="6" max="6" width="14.109375" style="26" customWidth="1"/>
    <col min="7" max="7" width="13.5546875" style="26" customWidth="1"/>
    <col min="8" max="8" width="12.33203125" style="26" customWidth="1"/>
    <col min="9" max="9" width="15.5546875" style="26" customWidth="1"/>
    <col min="10" max="10" width="15" style="26" customWidth="1"/>
    <col min="11" max="12" width="13.44140625" style="26" customWidth="1"/>
    <col min="13" max="13" width="4.33203125" style="26" customWidth="1"/>
    <col min="14" max="14" width="13" style="26" customWidth="1"/>
    <col min="15" max="15" width="4.33203125" style="26" customWidth="1"/>
    <col min="16" max="16" width="0.109375" style="26" customWidth="1"/>
    <col min="17" max="16384" width="8.88671875" style="26"/>
  </cols>
  <sheetData>
    <row r="2" spans="2:15" ht="8.4" customHeight="1" x14ac:dyDescent="0.25">
      <c r="B2" s="10"/>
      <c r="C2" s="157"/>
      <c r="D2" s="10"/>
      <c r="E2" s="10"/>
      <c r="F2" s="10"/>
      <c r="G2" s="10"/>
      <c r="H2" s="10"/>
      <c r="I2" s="10"/>
      <c r="J2" s="10"/>
      <c r="K2" s="10"/>
      <c r="L2" s="10"/>
      <c r="M2" s="10"/>
      <c r="N2" s="10"/>
      <c r="O2" s="10"/>
    </row>
    <row r="3" spans="2:15" ht="8.4" customHeight="1" thickBot="1" x14ac:dyDescent="0.3">
      <c r="B3" s="10"/>
      <c r="C3" s="157"/>
      <c r="D3" s="10"/>
      <c r="E3" s="10"/>
      <c r="F3" s="10"/>
      <c r="G3" s="10"/>
      <c r="H3" s="10"/>
      <c r="I3" s="10"/>
      <c r="J3" s="10"/>
      <c r="K3" s="10"/>
      <c r="L3" s="10"/>
      <c r="M3" s="10"/>
      <c r="N3" s="10"/>
      <c r="O3" s="10"/>
    </row>
    <row r="4" spans="2:15" ht="14.4" customHeight="1" x14ac:dyDescent="0.3">
      <c r="B4" s="10"/>
      <c r="C4" s="157"/>
      <c r="D4" s="11" t="s">
        <v>97</v>
      </c>
      <c r="E4" s="27"/>
      <c r="F4" s="58"/>
      <c r="G4" s="58"/>
      <c r="H4" s="58"/>
      <c r="I4" s="58"/>
      <c r="J4" s="59"/>
      <c r="K4" s="15"/>
      <c r="L4" s="15"/>
      <c r="M4" s="15"/>
      <c r="N4" s="15"/>
      <c r="O4" s="15"/>
    </row>
    <row r="5" spans="2:15" ht="14.4" customHeight="1" x14ac:dyDescent="0.25">
      <c r="B5" s="10"/>
      <c r="C5" s="157"/>
      <c r="D5" s="229" t="s">
        <v>98</v>
      </c>
      <c r="E5" s="230"/>
      <c r="F5" s="230"/>
      <c r="G5" s="230"/>
      <c r="H5" s="230"/>
      <c r="I5" s="230"/>
      <c r="J5" s="231"/>
      <c r="K5" s="15"/>
      <c r="L5" s="15"/>
      <c r="M5" s="15"/>
      <c r="N5" s="15"/>
      <c r="O5" s="15"/>
    </row>
    <row r="6" spans="2:15" ht="14.4" customHeight="1" x14ac:dyDescent="0.25">
      <c r="B6" s="10"/>
      <c r="C6" s="157"/>
      <c r="D6" s="229" t="s">
        <v>99</v>
      </c>
      <c r="E6" s="230"/>
      <c r="F6" s="230"/>
      <c r="G6" s="230"/>
      <c r="H6" s="230"/>
      <c r="I6" s="230"/>
      <c r="J6" s="231"/>
      <c r="K6" s="15"/>
      <c r="L6" s="15"/>
      <c r="M6" s="15"/>
      <c r="N6" s="15"/>
      <c r="O6" s="15"/>
    </row>
    <row r="7" spans="2:15" ht="15.6" customHeight="1" x14ac:dyDescent="0.25">
      <c r="B7" s="10"/>
      <c r="C7" s="157"/>
      <c r="D7" s="229" t="s">
        <v>100</v>
      </c>
      <c r="E7" s="230"/>
      <c r="F7" s="230"/>
      <c r="G7" s="230"/>
      <c r="H7" s="230"/>
      <c r="I7" s="230"/>
      <c r="J7" s="231"/>
      <c r="K7" s="15"/>
      <c r="L7" s="15"/>
      <c r="M7" s="15"/>
      <c r="N7" s="15"/>
      <c r="O7" s="15"/>
    </row>
    <row r="8" spans="2:15" ht="14.4" customHeight="1" thickBot="1" x14ac:dyDescent="0.35">
      <c r="B8" s="10"/>
      <c r="C8" s="157"/>
      <c r="D8" s="13" t="s">
        <v>211</v>
      </c>
      <c r="E8" s="28"/>
      <c r="F8" s="60"/>
      <c r="G8" s="60"/>
      <c r="H8" s="60"/>
      <c r="I8" s="60"/>
      <c r="J8" s="61"/>
      <c r="K8" s="15"/>
      <c r="L8" s="15"/>
      <c r="M8" s="15"/>
      <c r="N8" s="15"/>
      <c r="O8" s="15"/>
    </row>
    <row r="9" spans="2:15" x14ac:dyDescent="0.25">
      <c r="B9" s="10"/>
      <c r="C9" s="157"/>
      <c r="D9" s="10"/>
      <c r="E9" s="10"/>
      <c r="F9" s="10"/>
      <c r="G9" s="10"/>
      <c r="H9" s="10"/>
      <c r="I9" s="10"/>
      <c r="J9" s="10"/>
      <c r="K9" s="10"/>
      <c r="L9" s="10"/>
      <c r="M9" s="10"/>
      <c r="N9" s="10"/>
      <c r="O9" s="10"/>
    </row>
    <row r="12" spans="2:15" x14ac:dyDescent="0.25">
      <c r="B12" s="10"/>
      <c r="C12" s="157"/>
      <c r="D12" s="10"/>
      <c r="E12" s="10"/>
      <c r="F12" s="10"/>
      <c r="G12" s="10"/>
      <c r="H12" s="10"/>
      <c r="I12" s="10"/>
      <c r="J12" s="10"/>
      <c r="K12" s="10"/>
      <c r="L12" s="10"/>
      <c r="M12" s="10"/>
      <c r="N12" s="10"/>
      <c r="O12" s="10"/>
    </row>
    <row r="13" spans="2:15" ht="14.4" thickBot="1" x14ac:dyDescent="0.3">
      <c r="B13" s="10"/>
      <c r="C13" s="157"/>
      <c r="D13" s="10"/>
      <c r="E13" s="10"/>
      <c r="F13" s="10"/>
      <c r="G13" s="10"/>
      <c r="H13" s="10"/>
      <c r="I13" s="10"/>
      <c r="J13" s="10"/>
      <c r="K13" s="10"/>
      <c r="L13" s="10"/>
      <c r="M13" s="10"/>
      <c r="N13" s="10"/>
      <c r="O13" s="10"/>
    </row>
    <row r="14" spans="2:15" ht="24" customHeight="1" x14ac:dyDescent="0.25">
      <c r="B14" s="10"/>
      <c r="C14" s="239" t="s">
        <v>161</v>
      </c>
      <c r="D14" s="254" t="s">
        <v>0</v>
      </c>
      <c r="E14" s="256" t="s">
        <v>1</v>
      </c>
      <c r="F14" s="258" t="s">
        <v>2</v>
      </c>
      <c r="G14" s="258"/>
      <c r="H14" s="249" t="s">
        <v>3</v>
      </c>
      <c r="I14" s="258" t="s">
        <v>4</v>
      </c>
      <c r="J14" s="258"/>
      <c r="K14" s="249" t="s">
        <v>5</v>
      </c>
      <c r="L14" s="237" t="s">
        <v>6</v>
      </c>
      <c r="M14" s="10"/>
      <c r="N14" s="237" t="s">
        <v>176</v>
      </c>
      <c r="O14" s="10"/>
    </row>
    <row r="15" spans="2:15" ht="36.6" customHeight="1" thickBot="1" x14ac:dyDescent="0.3">
      <c r="B15" s="10"/>
      <c r="C15" s="240"/>
      <c r="D15" s="255"/>
      <c r="E15" s="257"/>
      <c r="F15" s="163" t="s">
        <v>7</v>
      </c>
      <c r="G15" s="163" t="s">
        <v>8</v>
      </c>
      <c r="H15" s="250"/>
      <c r="I15" s="163" t="s">
        <v>7</v>
      </c>
      <c r="J15" s="163" t="s">
        <v>9</v>
      </c>
      <c r="K15" s="250"/>
      <c r="L15" s="238"/>
      <c r="M15" s="10"/>
      <c r="N15" s="238"/>
      <c r="O15" s="10"/>
    </row>
    <row r="16" spans="2:15" ht="26.4" customHeight="1" thickBot="1" x14ac:dyDescent="0.3">
      <c r="B16" s="10"/>
      <c r="C16" s="221" t="s">
        <v>174</v>
      </c>
      <c r="D16" s="222"/>
      <c r="E16" s="222"/>
      <c r="F16" s="222"/>
      <c r="G16" s="222"/>
      <c r="H16" s="222"/>
      <c r="I16" s="222"/>
      <c r="J16" s="222"/>
      <c r="K16" s="222"/>
      <c r="L16" s="223"/>
      <c r="M16" s="10"/>
      <c r="N16" s="10"/>
      <c r="O16" s="10"/>
    </row>
    <row r="17" spans="2:15" ht="24.6" customHeight="1" x14ac:dyDescent="0.25">
      <c r="B17" s="10"/>
      <c r="C17" s="164" t="s">
        <v>101</v>
      </c>
      <c r="D17" s="165" t="s">
        <v>101</v>
      </c>
      <c r="E17" s="251" t="s">
        <v>102</v>
      </c>
      <c r="F17" s="252"/>
      <c r="G17" s="252"/>
      <c r="H17" s="252"/>
      <c r="I17" s="252"/>
      <c r="J17" s="252"/>
      <c r="K17" s="252"/>
      <c r="L17" s="253"/>
      <c r="M17" s="10"/>
      <c r="N17" s="10"/>
      <c r="O17" s="10"/>
    </row>
    <row r="18" spans="2:15" ht="19.2" customHeight="1" x14ac:dyDescent="0.25">
      <c r="B18" s="10"/>
      <c r="C18" s="159" t="s">
        <v>103</v>
      </c>
      <c r="D18" s="153" t="s">
        <v>105</v>
      </c>
      <c r="E18" s="71" t="s">
        <v>104</v>
      </c>
      <c r="F18" s="1"/>
      <c r="G18" s="1"/>
      <c r="H18" s="129">
        <f t="shared" ref="H18:H20" si="0">F18+G18</f>
        <v>0</v>
      </c>
      <c r="I18" s="1"/>
      <c r="J18" s="1"/>
      <c r="K18" s="129">
        <f t="shared" ref="K18:K20" si="1">I18+J18</f>
        <v>0</v>
      </c>
      <c r="L18" s="130">
        <f t="shared" ref="L18:L20" si="2">H18+K18</f>
        <v>0</v>
      </c>
      <c r="M18" s="2"/>
      <c r="N18" s="2"/>
      <c r="O18" s="2"/>
    </row>
    <row r="19" spans="2:15" ht="31.2" customHeight="1" x14ac:dyDescent="0.25">
      <c r="B19" s="10"/>
      <c r="C19" s="159" t="s">
        <v>159</v>
      </c>
      <c r="D19" s="153" t="s">
        <v>103</v>
      </c>
      <c r="E19" s="71" t="s">
        <v>106</v>
      </c>
      <c r="F19" s="1"/>
      <c r="G19" s="1"/>
      <c r="H19" s="129">
        <f t="shared" si="0"/>
        <v>0</v>
      </c>
      <c r="I19" s="1"/>
      <c r="J19" s="1"/>
      <c r="K19" s="129">
        <f t="shared" si="1"/>
        <v>0</v>
      </c>
      <c r="L19" s="130">
        <f t="shared" si="2"/>
        <v>0</v>
      </c>
      <c r="M19" s="2"/>
      <c r="N19" s="2"/>
      <c r="O19" s="2"/>
    </row>
    <row r="20" spans="2:15" ht="31.2" customHeight="1" x14ac:dyDescent="0.25">
      <c r="B20" s="10"/>
      <c r="C20" s="159" t="s">
        <v>162</v>
      </c>
      <c r="D20" s="153" t="s">
        <v>159</v>
      </c>
      <c r="E20" s="71" t="s">
        <v>160</v>
      </c>
      <c r="F20" s="1"/>
      <c r="G20" s="1"/>
      <c r="H20" s="129">
        <f t="shared" si="0"/>
        <v>0</v>
      </c>
      <c r="I20" s="1"/>
      <c r="J20" s="1"/>
      <c r="K20" s="129">
        <f t="shared" si="1"/>
        <v>0</v>
      </c>
      <c r="L20" s="130">
        <f t="shared" si="2"/>
        <v>0</v>
      </c>
      <c r="M20" s="2"/>
      <c r="N20" s="2"/>
      <c r="O20" s="2"/>
    </row>
    <row r="21" spans="2:15" ht="18.600000000000001" customHeight="1" x14ac:dyDescent="0.25">
      <c r="B21" s="10"/>
      <c r="C21" s="160"/>
      <c r="D21" s="154"/>
      <c r="E21" s="30" t="s">
        <v>107</v>
      </c>
      <c r="F21" s="133">
        <f>SUM(F18:F20)</f>
        <v>0</v>
      </c>
      <c r="G21" s="133">
        <f t="shared" ref="G21:L21" si="3">SUM(G18:G20)</f>
        <v>0</v>
      </c>
      <c r="H21" s="133">
        <f t="shared" si="3"/>
        <v>0</v>
      </c>
      <c r="I21" s="133">
        <f t="shared" si="3"/>
        <v>0</v>
      </c>
      <c r="J21" s="133">
        <f t="shared" si="3"/>
        <v>0</v>
      </c>
      <c r="K21" s="133">
        <f t="shared" si="3"/>
        <v>0</v>
      </c>
      <c r="L21" s="134">
        <f t="shared" si="3"/>
        <v>0</v>
      </c>
      <c r="M21" s="123"/>
      <c r="N21" s="123"/>
      <c r="O21" s="123"/>
    </row>
    <row r="22" spans="2:15" ht="19.95" customHeight="1" x14ac:dyDescent="0.25">
      <c r="B22" s="10"/>
      <c r="C22" s="158" t="s">
        <v>10</v>
      </c>
      <c r="D22" s="152" t="s">
        <v>10</v>
      </c>
      <c r="E22" s="246" t="s">
        <v>11</v>
      </c>
      <c r="F22" s="247"/>
      <c r="G22" s="247"/>
      <c r="H22" s="247"/>
      <c r="I22" s="247"/>
      <c r="J22" s="247"/>
      <c r="K22" s="247"/>
      <c r="L22" s="248"/>
      <c r="M22" s="74"/>
      <c r="N22" s="74"/>
      <c r="O22" s="74"/>
    </row>
    <row r="23" spans="2:15" ht="28.95" customHeight="1" x14ac:dyDescent="0.25">
      <c r="B23" s="10"/>
      <c r="C23" s="159" t="s">
        <v>12</v>
      </c>
      <c r="D23" s="155" t="s">
        <v>12</v>
      </c>
      <c r="E23" s="31" t="s">
        <v>13</v>
      </c>
      <c r="F23" s="1"/>
      <c r="G23" s="1"/>
      <c r="H23" s="129">
        <f>F23+G23</f>
        <v>0</v>
      </c>
      <c r="I23" s="1"/>
      <c r="J23" s="1"/>
      <c r="K23" s="129">
        <f>I23+J23</f>
        <v>0</v>
      </c>
      <c r="L23" s="130">
        <f>H23+K23</f>
        <v>0</v>
      </c>
      <c r="M23" s="2"/>
      <c r="N23" s="2"/>
      <c r="O23" s="2"/>
    </row>
    <row r="24" spans="2:15" ht="20.399999999999999" customHeight="1" x14ac:dyDescent="0.25">
      <c r="B24" s="10"/>
      <c r="C24" s="160"/>
      <c r="D24" s="155"/>
      <c r="E24" s="132" t="s">
        <v>14</v>
      </c>
      <c r="F24" s="133">
        <f>SUM(F23:F23)</f>
        <v>0</v>
      </c>
      <c r="G24" s="133">
        <f>SUM(G23:G23)</f>
        <v>0</v>
      </c>
      <c r="H24" s="133">
        <f>F24+G24</f>
        <v>0</v>
      </c>
      <c r="I24" s="133">
        <f>SUM(I23:I23)</f>
        <v>0</v>
      </c>
      <c r="J24" s="133">
        <f>SUM(J23:J23)</f>
        <v>0</v>
      </c>
      <c r="K24" s="133">
        <f>I24+J24</f>
        <v>0</v>
      </c>
      <c r="L24" s="134">
        <f>H24+K24</f>
        <v>0</v>
      </c>
      <c r="M24" s="123"/>
      <c r="N24" s="123"/>
      <c r="O24" s="123"/>
    </row>
    <row r="25" spans="2:15" ht="19.95" customHeight="1" x14ac:dyDescent="0.25">
      <c r="B25" s="10"/>
      <c r="C25" s="158" t="s">
        <v>19</v>
      </c>
      <c r="D25" s="152" t="s">
        <v>15</v>
      </c>
      <c r="E25" s="214" t="s">
        <v>20</v>
      </c>
      <c r="F25" s="215"/>
      <c r="G25" s="215"/>
      <c r="H25" s="215"/>
      <c r="I25" s="215"/>
      <c r="J25" s="215"/>
      <c r="K25" s="215"/>
      <c r="L25" s="216"/>
      <c r="M25" s="74"/>
      <c r="N25" s="74"/>
      <c r="O25" s="74"/>
    </row>
    <row r="26" spans="2:15" ht="19.95" customHeight="1" x14ac:dyDescent="0.25">
      <c r="B26" s="10"/>
      <c r="C26" s="159" t="s">
        <v>21</v>
      </c>
      <c r="D26" s="156" t="s">
        <v>16</v>
      </c>
      <c r="E26" s="29" t="s">
        <v>22</v>
      </c>
      <c r="F26" s="1"/>
      <c r="G26" s="1"/>
      <c r="H26" s="129">
        <f t="shared" ref="H26:H28" si="4">F26+G26</f>
        <v>0</v>
      </c>
      <c r="I26" s="1"/>
      <c r="J26" s="1"/>
      <c r="K26" s="129">
        <f t="shared" ref="K26:K28" si="5">I26+J26</f>
        <v>0</v>
      </c>
      <c r="L26" s="130">
        <f t="shared" ref="L26:L28" si="6">H26+K26</f>
        <v>0</v>
      </c>
      <c r="M26" s="2"/>
      <c r="N26" s="2"/>
      <c r="O26" s="2"/>
    </row>
    <row r="27" spans="2:15" ht="28.95" customHeight="1" thickBot="1" x14ac:dyDescent="0.3">
      <c r="B27" s="10"/>
      <c r="C27" s="159" t="s">
        <v>163</v>
      </c>
      <c r="D27" s="156" t="s">
        <v>17</v>
      </c>
      <c r="E27" s="29" t="s">
        <v>108</v>
      </c>
      <c r="F27" s="1"/>
      <c r="G27" s="1"/>
      <c r="H27" s="129">
        <f t="shared" si="4"/>
        <v>0</v>
      </c>
      <c r="I27" s="1"/>
      <c r="J27" s="1"/>
      <c r="K27" s="129">
        <f t="shared" si="5"/>
        <v>0</v>
      </c>
      <c r="L27" s="130">
        <f t="shared" si="6"/>
        <v>0</v>
      </c>
      <c r="M27" s="2"/>
      <c r="N27" s="2"/>
      <c r="O27" s="2"/>
    </row>
    <row r="28" spans="2:15" ht="41.4" customHeight="1" thickBot="1" x14ac:dyDescent="0.3">
      <c r="B28" s="10"/>
      <c r="C28" s="159" t="s">
        <v>164</v>
      </c>
      <c r="D28" s="156" t="s">
        <v>18</v>
      </c>
      <c r="E28" s="29" t="s">
        <v>109</v>
      </c>
      <c r="F28" s="1"/>
      <c r="G28" s="1"/>
      <c r="H28" s="129">
        <f t="shared" si="4"/>
        <v>0</v>
      </c>
      <c r="I28" s="1"/>
      <c r="J28" s="1"/>
      <c r="K28" s="129">
        <f t="shared" si="5"/>
        <v>0</v>
      </c>
      <c r="L28" s="130">
        <f t="shared" si="6"/>
        <v>0</v>
      </c>
      <c r="M28" s="2"/>
      <c r="N28" s="171" t="str">
        <f>IF(H28&lt;=15%*(H21+H24+H26+H27+H32),"OK","NO")</f>
        <v>OK</v>
      </c>
      <c r="O28" s="2"/>
    </row>
    <row r="29" spans="2:15" ht="19.95" customHeight="1" x14ac:dyDescent="0.25">
      <c r="B29" s="10"/>
      <c r="C29" s="160"/>
      <c r="D29" s="155"/>
      <c r="E29" s="30" t="s">
        <v>165</v>
      </c>
      <c r="F29" s="133">
        <f t="shared" ref="F29:L29" si="7">SUM(F26:F28)</f>
        <v>0</v>
      </c>
      <c r="G29" s="133">
        <f t="shared" si="7"/>
        <v>0</v>
      </c>
      <c r="H29" s="133">
        <f t="shared" si="7"/>
        <v>0</v>
      </c>
      <c r="I29" s="133">
        <f t="shared" si="7"/>
        <v>0</v>
      </c>
      <c r="J29" s="133">
        <f t="shared" si="7"/>
        <v>0</v>
      </c>
      <c r="K29" s="133">
        <f t="shared" si="7"/>
        <v>0</v>
      </c>
      <c r="L29" s="134">
        <f t="shared" si="7"/>
        <v>0</v>
      </c>
      <c r="M29" s="123"/>
      <c r="N29" s="123"/>
      <c r="O29" s="123"/>
    </row>
    <row r="30" spans="2:15" ht="19.95" customHeight="1" x14ac:dyDescent="0.25">
      <c r="B30" s="10"/>
      <c r="C30" s="158" t="s">
        <v>25</v>
      </c>
      <c r="D30" s="152" t="s">
        <v>19</v>
      </c>
      <c r="E30" s="246" t="s">
        <v>26</v>
      </c>
      <c r="F30" s="247"/>
      <c r="G30" s="247"/>
      <c r="H30" s="247"/>
      <c r="I30" s="247"/>
      <c r="J30" s="247"/>
      <c r="K30" s="247"/>
      <c r="L30" s="248"/>
      <c r="M30" s="74"/>
      <c r="N30" s="74"/>
      <c r="O30" s="74"/>
    </row>
    <row r="31" spans="2:15" ht="19.95" customHeight="1" x14ac:dyDescent="0.25">
      <c r="B31" s="10"/>
      <c r="C31" s="159" t="s">
        <v>27</v>
      </c>
      <c r="D31" s="156" t="s">
        <v>21</v>
      </c>
      <c r="E31" s="29" t="s">
        <v>28</v>
      </c>
      <c r="F31" s="72">
        <f>SUM(F32:F33)</f>
        <v>0</v>
      </c>
      <c r="G31" s="72">
        <f t="shared" ref="G31:L31" si="8">SUM(G32:G33)</f>
        <v>0</v>
      </c>
      <c r="H31" s="129">
        <f t="shared" si="8"/>
        <v>0</v>
      </c>
      <c r="I31" s="72">
        <f t="shared" si="8"/>
        <v>0</v>
      </c>
      <c r="J31" s="72">
        <f t="shared" si="8"/>
        <v>0</v>
      </c>
      <c r="K31" s="129">
        <f t="shared" si="8"/>
        <v>0</v>
      </c>
      <c r="L31" s="130">
        <f t="shared" si="8"/>
        <v>0</v>
      </c>
      <c r="M31" s="2"/>
      <c r="N31" s="2"/>
      <c r="O31" s="2"/>
    </row>
    <row r="32" spans="2:15" ht="19.95" customHeight="1" x14ac:dyDescent="0.25">
      <c r="B32" s="10"/>
      <c r="C32" s="159" t="s">
        <v>168</v>
      </c>
      <c r="D32" s="156" t="s">
        <v>166</v>
      </c>
      <c r="E32" s="29" t="s">
        <v>110</v>
      </c>
      <c r="F32" s="1"/>
      <c r="G32" s="1"/>
      <c r="H32" s="129">
        <f t="shared" ref="H32:H33" si="9">F32+G32</f>
        <v>0</v>
      </c>
      <c r="I32" s="1"/>
      <c r="J32" s="1"/>
      <c r="K32" s="129">
        <f t="shared" ref="K32:K33" si="10">I32+J32</f>
        <v>0</v>
      </c>
      <c r="L32" s="130">
        <f t="shared" ref="L32:L33" si="11">H32+K32</f>
        <v>0</v>
      </c>
      <c r="M32" s="2"/>
      <c r="N32" s="2"/>
      <c r="O32" s="2"/>
    </row>
    <row r="33" spans="2:15" ht="19.95" customHeight="1" x14ac:dyDescent="0.25">
      <c r="B33" s="10"/>
      <c r="C33" s="159" t="s">
        <v>169</v>
      </c>
      <c r="D33" s="156" t="s">
        <v>167</v>
      </c>
      <c r="E33" s="29" t="s">
        <v>111</v>
      </c>
      <c r="F33" s="1"/>
      <c r="G33" s="1"/>
      <c r="H33" s="129">
        <f t="shared" si="9"/>
        <v>0</v>
      </c>
      <c r="I33" s="1"/>
      <c r="J33" s="1"/>
      <c r="K33" s="129">
        <f t="shared" si="10"/>
        <v>0</v>
      </c>
      <c r="L33" s="130">
        <f t="shared" si="11"/>
        <v>0</v>
      </c>
      <c r="M33" s="2"/>
      <c r="N33" s="2"/>
      <c r="O33" s="2"/>
    </row>
    <row r="34" spans="2:15" ht="19.95" customHeight="1" x14ac:dyDescent="0.25">
      <c r="B34" s="10"/>
      <c r="C34" s="160" t="s">
        <v>170</v>
      </c>
      <c r="D34" s="156" t="s">
        <v>23</v>
      </c>
      <c r="E34" s="29" t="s">
        <v>29</v>
      </c>
      <c r="F34" s="1"/>
      <c r="G34" s="1"/>
      <c r="H34" s="129">
        <f>F34+G34</f>
        <v>0</v>
      </c>
      <c r="I34" s="1"/>
      <c r="J34" s="1"/>
      <c r="K34" s="129">
        <f>I34+J34</f>
        <v>0</v>
      </c>
      <c r="L34" s="130">
        <f>H34+K34</f>
        <v>0</v>
      </c>
      <c r="M34" s="2"/>
      <c r="N34" s="2"/>
      <c r="O34" s="2"/>
    </row>
    <row r="35" spans="2:15" ht="19.95" customHeight="1" x14ac:dyDescent="0.25">
      <c r="B35" s="10"/>
      <c r="C35" s="160"/>
      <c r="D35" s="155"/>
      <c r="E35" s="30" t="s">
        <v>24</v>
      </c>
      <c r="F35" s="133">
        <f>SUM(F31,F34)</f>
        <v>0</v>
      </c>
      <c r="G35" s="133">
        <f t="shared" ref="G35:L35" si="12">SUM(G31,G34)</f>
        <v>0</v>
      </c>
      <c r="H35" s="133">
        <f t="shared" si="12"/>
        <v>0</v>
      </c>
      <c r="I35" s="133">
        <f t="shared" si="12"/>
        <v>0</v>
      </c>
      <c r="J35" s="133">
        <f t="shared" si="12"/>
        <v>0</v>
      </c>
      <c r="K35" s="133">
        <f t="shared" si="12"/>
        <v>0</v>
      </c>
      <c r="L35" s="134">
        <f t="shared" si="12"/>
        <v>0</v>
      </c>
      <c r="M35" s="123"/>
      <c r="N35" s="123"/>
      <c r="O35" s="123"/>
    </row>
    <row r="36" spans="2:15" ht="23.4" customHeight="1" thickBot="1" x14ac:dyDescent="0.3">
      <c r="B36" s="10"/>
      <c r="C36" s="166"/>
      <c r="D36" s="241" t="s">
        <v>171</v>
      </c>
      <c r="E36" s="242"/>
      <c r="F36" s="167">
        <f>F32+F27+F26+F24+F21</f>
        <v>0</v>
      </c>
      <c r="G36" s="167">
        <f t="shared" ref="G36:L36" si="13">G32+G27+G26+G24+G21</f>
        <v>0</v>
      </c>
      <c r="H36" s="167">
        <f t="shared" si="13"/>
        <v>0</v>
      </c>
      <c r="I36" s="167">
        <f t="shared" si="13"/>
        <v>0</v>
      </c>
      <c r="J36" s="167">
        <f t="shared" si="13"/>
        <v>0</v>
      </c>
      <c r="K36" s="167">
        <f t="shared" si="13"/>
        <v>0</v>
      </c>
      <c r="L36" s="170">
        <f t="shared" si="13"/>
        <v>0</v>
      </c>
      <c r="M36" s="2"/>
      <c r="N36" s="2"/>
      <c r="O36" s="2"/>
    </row>
    <row r="37" spans="2:15" ht="19.95" customHeight="1" thickBot="1" x14ac:dyDescent="0.3">
      <c r="B37" s="10"/>
      <c r="C37" s="209" t="s">
        <v>172</v>
      </c>
      <c r="D37" s="210"/>
      <c r="E37" s="243"/>
      <c r="F37" s="168">
        <f>F35+F29+F24+F21</f>
        <v>0</v>
      </c>
      <c r="G37" s="168">
        <f t="shared" ref="G37:L37" si="14">G35+G29+G24+G21</f>
        <v>0</v>
      </c>
      <c r="H37" s="168">
        <f t="shared" si="14"/>
        <v>0</v>
      </c>
      <c r="I37" s="168">
        <f t="shared" si="14"/>
        <v>0</v>
      </c>
      <c r="J37" s="168">
        <f t="shared" si="14"/>
        <v>0</v>
      </c>
      <c r="K37" s="168">
        <f t="shared" si="14"/>
        <v>0</v>
      </c>
      <c r="L37" s="169">
        <f t="shared" si="14"/>
        <v>0</v>
      </c>
      <c r="M37" s="123"/>
      <c r="N37" s="123"/>
      <c r="O37" s="123"/>
    </row>
    <row r="38" spans="2:15" ht="19.95" customHeight="1" thickBot="1" x14ac:dyDescent="0.3">
      <c r="B38" s="10"/>
      <c r="C38" s="157"/>
      <c r="D38" s="32"/>
      <c r="E38" s="33"/>
      <c r="F38" s="34"/>
      <c r="G38" s="34"/>
      <c r="H38" s="34"/>
      <c r="I38" s="34"/>
      <c r="J38" s="34"/>
      <c r="K38" s="34"/>
      <c r="L38" s="34"/>
      <c r="M38" s="34"/>
      <c r="N38" s="34"/>
      <c r="O38" s="34"/>
    </row>
    <row r="39" spans="2:15" ht="41.4" x14ac:dyDescent="0.25">
      <c r="B39" s="10"/>
      <c r="C39" s="157"/>
      <c r="D39" s="81"/>
      <c r="E39" s="82" t="s">
        <v>113</v>
      </c>
      <c r="F39" s="83" t="s">
        <v>141</v>
      </c>
      <c r="G39" s="10"/>
      <c r="H39" s="38"/>
      <c r="I39" s="10"/>
      <c r="J39" s="10"/>
      <c r="K39" s="10"/>
      <c r="L39" s="10"/>
      <c r="M39" s="10"/>
      <c r="N39" s="10"/>
      <c r="O39" s="10"/>
    </row>
    <row r="40" spans="2:15" x14ac:dyDescent="0.25">
      <c r="B40" s="10"/>
      <c r="C40" s="157"/>
      <c r="D40" s="84">
        <v>1</v>
      </c>
      <c r="E40" s="24" t="s">
        <v>118</v>
      </c>
      <c r="F40" s="97"/>
      <c r="G40" s="10"/>
      <c r="H40" s="38"/>
      <c r="I40" s="10"/>
      <c r="J40" s="10"/>
      <c r="K40" s="10"/>
      <c r="L40" s="10"/>
      <c r="M40" s="10"/>
      <c r="N40" s="10"/>
      <c r="O40" s="10"/>
    </row>
    <row r="41" spans="2:15" x14ac:dyDescent="0.25">
      <c r="B41" s="10"/>
      <c r="C41" s="157"/>
      <c r="D41" s="84">
        <v>3</v>
      </c>
      <c r="E41" s="24" t="s">
        <v>125</v>
      </c>
      <c r="F41" s="97"/>
      <c r="G41" s="10"/>
      <c r="H41" s="38"/>
      <c r="I41" s="10"/>
      <c r="J41" s="10"/>
      <c r="K41" s="10"/>
      <c r="L41" s="10"/>
      <c r="M41" s="10"/>
      <c r="N41" s="10"/>
      <c r="O41" s="10"/>
    </row>
    <row r="42" spans="2:15" x14ac:dyDescent="0.25">
      <c r="B42" s="10"/>
      <c r="C42" s="157"/>
      <c r="D42" s="84">
        <v>4</v>
      </c>
      <c r="E42" s="24" t="s">
        <v>127</v>
      </c>
      <c r="F42" s="97"/>
      <c r="G42" s="10"/>
      <c r="H42" s="38"/>
      <c r="I42" s="10"/>
      <c r="J42" s="10"/>
      <c r="K42" s="10"/>
      <c r="L42" s="10"/>
      <c r="M42" s="10"/>
      <c r="N42" s="10"/>
      <c r="O42" s="10"/>
    </row>
    <row r="43" spans="2:15" ht="14.4" thickBot="1" x14ac:dyDescent="0.3">
      <c r="B43" s="10"/>
      <c r="C43" s="157"/>
      <c r="D43" s="98"/>
      <c r="E43" s="99"/>
      <c r="F43" s="100">
        <f>SUM(F40:F42)</f>
        <v>0</v>
      </c>
      <c r="G43" s="10"/>
      <c r="H43" s="38"/>
      <c r="I43" s="10"/>
      <c r="J43" s="10"/>
      <c r="K43" s="10"/>
      <c r="L43" s="10"/>
      <c r="M43" s="10"/>
      <c r="N43" s="10"/>
      <c r="O43" s="10"/>
    </row>
    <row r="44" spans="2:15" ht="14.4" thickBot="1" x14ac:dyDescent="0.3">
      <c r="B44" s="10"/>
      <c r="C44" s="157"/>
      <c r="D44" s="10"/>
      <c r="E44" s="10"/>
      <c r="F44" s="10"/>
      <c r="G44" s="10"/>
      <c r="H44" s="38"/>
      <c r="I44" s="10"/>
      <c r="J44" s="10"/>
      <c r="K44" s="10"/>
      <c r="L44" s="10"/>
      <c r="M44" s="10"/>
      <c r="N44" s="10"/>
      <c r="O44" s="10"/>
    </row>
    <row r="45" spans="2:15" ht="16.2" thickBot="1" x14ac:dyDescent="0.3">
      <c r="B45" s="10"/>
      <c r="C45" s="157"/>
      <c r="D45" s="244" t="s">
        <v>136</v>
      </c>
      <c r="E45" s="245"/>
      <c r="F45" s="94"/>
      <c r="G45" s="10"/>
      <c r="H45" s="38"/>
      <c r="I45" s="10"/>
      <c r="J45" s="10"/>
      <c r="K45" s="10"/>
      <c r="L45" s="10"/>
      <c r="M45" s="10"/>
      <c r="N45" s="10"/>
      <c r="O45" s="10"/>
    </row>
    <row r="46" spans="2:15" ht="14.4" thickBot="1" x14ac:dyDescent="0.3">
      <c r="B46" s="10"/>
      <c r="C46" s="157"/>
      <c r="D46" s="10"/>
      <c r="E46" s="10"/>
      <c r="F46" s="10"/>
      <c r="G46" s="10"/>
      <c r="H46" s="38"/>
      <c r="I46" s="10"/>
      <c r="J46" s="10"/>
      <c r="K46" s="10"/>
      <c r="L46" s="10"/>
      <c r="M46" s="10"/>
      <c r="N46" s="10"/>
      <c r="O46" s="10"/>
    </row>
    <row r="47" spans="2:15" ht="27.6" x14ac:dyDescent="0.25">
      <c r="B47" s="10"/>
      <c r="C47" s="157"/>
      <c r="D47" s="81"/>
      <c r="E47" s="82" t="s">
        <v>177</v>
      </c>
      <c r="F47" s="82" t="s">
        <v>114</v>
      </c>
      <c r="G47" s="82" t="s">
        <v>115</v>
      </c>
      <c r="H47" s="83" t="s">
        <v>6</v>
      </c>
      <c r="I47" s="10"/>
      <c r="J47" s="10"/>
      <c r="K47" s="10"/>
      <c r="L47" s="10"/>
      <c r="M47" s="10"/>
      <c r="N47" s="10"/>
      <c r="O47" s="10"/>
    </row>
    <row r="48" spans="2:15" x14ac:dyDescent="0.25">
      <c r="B48" s="10"/>
      <c r="C48" s="157"/>
      <c r="D48" s="84">
        <v>1</v>
      </c>
      <c r="E48" s="119" t="s">
        <v>175</v>
      </c>
      <c r="F48" s="145">
        <f>H37-F53</f>
        <v>0</v>
      </c>
      <c r="G48" s="145">
        <f>K37-G53</f>
        <v>0</v>
      </c>
      <c r="H48" s="146">
        <f>SUM(F48:G48)</f>
        <v>0</v>
      </c>
      <c r="I48" s="10"/>
      <c r="J48" s="10"/>
      <c r="K48" s="10"/>
      <c r="L48" s="10"/>
      <c r="M48" s="10"/>
      <c r="N48" s="10"/>
      <c r="O48" s="10"/>
    </row>
    <row r="49" spans="2:16" ht="14.4" thickBot="1" x14ac:dyDescent="0.3">
      <c r="B49" s="10"/>
      <c r="C49" s="157"/>
      <c r="D49" s="85"/>
      <c r="E49" s="86" t="s">
        <v>6</v>
      </c>
      <c r="F49" s="147">
        <f>SUM(F48:F48)</f>
        <v>0</v>
      </c>
      <c r="G49" s="147">
        <f>SUM(G48:G48)</f>
        <v>0</v>
      </c>
      <c r="H49" s="148">
        <f>SUM(H48:H48)</f>
        <v>0</v>
      </c>
      <c r="I49" s="10"/>
      <c r="J49" s="10"/>
      <c r="K49" s="10"/>
      <c r="L49" s="10"/>
      <c r="M49" s="10"/>
      <c r="N49" s="10"/>
      <c r="O49" s="10"/>
    </row>
    <row r="50" spans="2:16" x14ac:dyDescent="0.25">
      <c r="B50" s="10"/>
      <c r="C50" s="157"/>
      <c r="D50" s="10"/>
      <c r="E50" s="10"/>
      <c r="F50" s="10"/>
      <c r="G50" s="10"/>
      <c r="H50" s="10"/>
      <c r="I50" s="10"/>
      <c r="J50" s="10"/>
      <c r="K50" s="10"/>
      <c r="L50" s="10"/>
      <c r="M50" s="10"/>
      <c r="N50" s="10"/>
      <c r="O50" s="10"/>
    </row>
    <row r="51" spans="2:16" ht="14.4" thickBot="1" x14ac:dyDescent="0.3">
      <c r="B51" s="10"/>
      <c r="C51" s="157"/>
      <c r="D51" s="10"/>
      <c r="E51" s="10"/>
      <c r="F51" s="10"/>
      <c r="G51" s="10"/>
      <c r="H51" s="10"/>
      <c r="I51" s="10"/>
      <c r="J51" s="10"/>
      <c r="K51" s="10"/>
      <c r="L51" s="10"/>
      <c r="M51" s="10"/>
      <c r="N51" s="10"/>
      <c r="O51" s="10"/>
    </row>
    <row r="52" spans="2:16" ht="27.6" x14ac:dyDescent="0.25">
      <c r="B52" s="10"/>
      <c r="C52" s="157"/>
      <c r="D52" s="81"/>
      <c r="E52" s="82" t="s">
        <v>145</v>
      </c>
      <c r="F52" s="82" t="s">
        <v>114</v>
      </c>
      <c r="G52" s="82" t="s">
        <v>115</v>
      </c>
      <c r="H52" s="83" t="s">
        <v>6</v>
      </c>
      <c r="I52" s="10"/>
      <c r="J52" s="10"/>
      <c r="K52" s="10"/>
      <c r="L52" s="10"/>
      <c r="M52" s="10"/>
      <c r="N52" s="10"/>
      <c r="O52" s="10"/>
    </row>
    <row r="53" spans="2:16" x14ac:dyDescent="0.25">
      <c r="B53" s="10"/>
      <c r="C53" s="157"/>
      <c r="D53" s="118">
        <v>1</v>
      </c>
      <c r="E53" s="119" t="s">
        <v>175</v>
      </c>
      <c r="F53" s="120"/>
      <c r="G53" s="120"/>
      <c r="H53" s="146">
        <f>SUM(F53:G53)</f>
        <v>0</v>
      </c>
      <c r="I53" s="10"/>
      <c r="J53" s="10"/>
      <c r="K53" s="10"/>
      <c r="L53" s="10"/>
      <c r="M53" s="10"/>
      <c r="N53" s="10"/>
      <c r="O53" s="10"/>
    </row>
    <row r="54" spans="2:16" ht="14.4" thickBot="1" x14ac:dyDescent="0.3">
      <c r="B54" s="10"/>
      <c r="C54" s="157"/>
      <c r="D54" s="85"/>
      <c r="E54" s="86" t="s">
        <v>6</v>
      </c>
      <c r="F54" s="147">
        <f>SUM(F53:F53)</f>
        <v>0</v>
      </c>
      <c r="G54" s="147">
        <f>SUM(G53:G53)</f>
        <v>0</v>
      </c>
      <c r="H54" s="148">
        <f>SUM(H53:H53)</f>
        <v>0</v>
      </c>
      <c r="I54" s="10"/>
      <c r="J54" s="10"/>
      <c r="K54" s="10"/>
      <c r="L54" s="10"/>
      <c r="M54" s="10"/>
      <c r="N54" s="10"/>
      <c r="O54" s="10"/>
    </row>
    <row r="55" spans="2:16" x14ac:dyDescent="0.25">
      <c r="B55" s="10"/>
      <c r="C55" s="157"/>
      <c r="D55" s="10"/>
      <c r="E55" s="10"/>
      <c r="F55" s="10"/>
      <c r="G55" s="10"/>
      <c r="H55" s="38"/>
      <c r="I55" s="10"/>
      <c r="J55" s="10"/>
      <c r="K55" s="10"/>
      <c r="L55" s="10"/>
      <c r="M55" s="10"/>
      <c r="N55" s="10"/>
      <c r="O55" s="10"/>
    </row>
    <row r="56" spans="2:16" ht="14.4" thickBot="1" x14ac:dyDescent="0.3">
      <c r="B56" s="10"/>
      <c r="C56" s="157"/>
      <c r="D56" s="10"/>
      <c r="E56" s="10"/>
      <c r="F56" s="10"/>
      <c r="G56" s="10"/>
      <c r="H56" s="38"/>
      <c r="I56" s="10"/>
      <c r="J56" s="10"/>
      <c r="K56" s="10"/>
      <c r="L56" s="10"/>
      <c r="M56" s="10"/>
      <c r="N56" s="10"/>
      <c r="O56" s="10"/>
    </row>
    <row r="57" spans="2:16" s="41" customFormat="1" ht="29.25" customHeight="1" x14ac:dyDescent="0.25">
      <c r="B57" s="14"/>
      <c r="C57" s="161"/>
      <c r="D57" s="39" t="s">
        <v>31</v>
      </c>
      <c r="E57" s="40" t="s">
        <v>151</v>
      </c>
      <c r="F57" s="3" t="s">
        <v>33</v>
      </c>
      <c r="G57" s="14"/>
      <c r="H57" s="38"/>
      <c r="I57" s="10"/>
      <c r="J57" s="10"/>
      <c r="K57" s="10"/>
      <c r="L57" s="10"/>
      <c r="M57" s="14"/>
      <c r="N57" s="14"/>
      <c r="O57" s="14"/>
      <c r="P57" s="26"/>
    </row>
    <row r="58" spans="2:16" s="41" customFormat="1" ht="19.95" customHeight="1" x14ac:dyDescent="0.25">
      <c r="B58" s="14"/>
      <c r="C58" s="161"/>
      <c r="D58" s="42" t="s">
        <v>34</v>
      </c>
      <c r="E58" s="43" t="s">
        <v>35</v>
      </c>
      <c r="F58" s="140">
        <f>SUM(F59:F60)</f>
        <v>0</v>
      </c>
      <c r="G58" s="14"/>
      <c r="H58" s="38"/>
      <c r="I58" s="10"/>
      <c r="J58" s="10"/>
      <c r="K58" s="10"/>
      <c r="L58" s="10"/>
      <c r="M58" s="14"/>
      <c r="N58" s="14"/>
      <c r="O58" s="14"/>
      <c r="P58" s="26"/>
    </row>
    <row r="59" spans="2:16" s="41" customFormat="1" ht="19.95" customHeight="1" x14ac:dyDescent="0.25">
      <c r="B59" s="14"/>
      <c r="C59" s="161"/>
      <c r="D59" s="42" t="s">
        <v>36</v>
      </c>
      <c r="E59" s="44" t="s">
        <v>37</v>
      </c>
      <c r="F59" s="141">
        <f>K37</f>
        <v>0</v>
      </c>
      <c r="G59" s="14"/>
      <c r="H59" s="38"/>
      <c r="I59" s="10"/>
      <c r="J59" s="10"/>
      <c r="K59" s="10"/>
      <c r="L59" s="10"/>
      <c r="M59" s="14"/>
      <c r="N59" s="14"/>
      <c r="O59" s="14"/>
      <c r="P59" s="26"/>
    </row>
    <row r="60" spans="2:16" s="41" customFormat="1" ht="19.95" customHeight="1" x14ac:dyDescent="0.25">
      <c r="B60" s="14"/>
      <c r="C60" s="161"/>
      <c r="D60" s="42" t="s">
        <v>38</v>
      </c>
      <c r="E60" s="44" t="s">
        <v>51</v>
      </c>
      <c r="F60" s="141">
        <f>H37</f>
        <v>0</v>
      </c>
      <c r="G60" s="14"/>
      <c r="H60" s="38"/>
      <c r="I60" s="10"/>
      <c r="J60" s="10"/>
      <c r="K60" s="10"/>
      <c r="L60" s="10"/>
      <c r="M60" s="14"/>
      <c r="N60" s="14"/>
      <c r="O60" s="14"/>
      <c r="P60" s="26"/>
    </row>
    <row r="61" spans="2:16" s="41" customFormat="1" ht="19.95" customHeight="1" x14ac:dyDescent="0.25">
      <c r="B61" s="14"/>
      <c r="C61" s="161"/>
      <c r="D61" s="93" t="s">
        <v>39</v>
      </c>
      <c r="E61" s="43" t="s">
        <v>40</v>
      </c>
      <c r="F61" s="140">
        <f>SUM(F62:F65)</f>
        <v>0</v>
      </c>
      <c r="G61" s="14"/>
      <c r="H61" s="38"/>
      <c r="I61" s="10"/>
      <c r="J61" s="10"/>
      <c r="K61" s="10"/>
      <c r="L61" s="10"/>
      <c r="M61" s="14"/>
      <c r="N61" s="14"/>
      <c r="O61" s="14"/>
      <c r="P61" s="26"/>
    </row>
    <row r="62" spans="2:16" s="41" customFormat="1" ht="19.95" customHeight="1" x14ac:dyDescent="0.25">
      <c r="B62" s="14"/>
      <c r="C62" s="161"/>
      <c r="D62" s="42" t="s">
        <v>41</v>
      </c>
      <c r="E62" s="44" t="s">
        <v>42</v>
      </c>
      <c r="F62" s="142">
        <f>'1-Input'!$F$25*'7-Buget comp 5'!F41*'7-Buget comp 5'!F48+'1-Input'!F26*'7-Buget comp 5'!F42*'7-Buget comp 5'!F48</f>
        <v>0</v>
      </c>
      <c r="G62" s="14"/>
      <c r="H62" s="38"/>
      <c r="I62" s="10"/>
      <c r="J62" s="10"/>
      <c r="K62" s="10"/>
      <c r="L62" s="10"/>
      <c r="M62" s="14"/>
      <c r="N62" s="14"/>
      <c r="O62" s="14"/>
      <c r="P62" s="26"/>
    </row>
    <row r="63" spans="2:16" s="41" customFormat="1" ht="21" customHeight="1" x14ac:dyDescent="0.25">
      <c r="B63" s="14"/>
      <c r="C63" s="161"/>
      <c r="D63" s="42" t="s">
        <v>43</v>
      </c>
      <c r="E63" s="44" t="s">
        <v>134</v>
      </c>
      <c r="F63" s="141">
        <f>'1-Input'!F34*'7-Buget comp 5'!F41*'7-Buget comp 5'!G48+'1-Input'!F35*'7-Buget comp 5'!F42*'7-Buget comp 5'!G48</f>
        <v>0</v>
      </c>
      <c r="G63" s="14"/>
      <c r="H63" s="14"/>
      <c r="I63" s="14"/>
      <c r="J63" s="14"/>
      <c r="K63" s="14"/>
      <c r="L63" s="14"/>
      <c r="M63" s="14"/>
      <c r="N63" s="14"/>
      <c r="O63" s="14"/>
      <c r="P63" s="26"/>
    </row>
    <row r="64" spans="2:16" s="41" customFormat="1" ht="21.6" customHeight="1" x14ac:dyDescent="0.25">
      <c r="B64" s="14"/>
      <c r="C64" s="161"/>
      <c r="D64" s="90" t="s">
        <v>135</v>
      </c>
      <c r="E64" s="44" t="s">
        <v>196</v>
      </c>
      <c r="F64" s="150">
        <f>'1-Input'!$E$23*F40*F48+'1-Input'!$E$25*F41*F48</f>
        <v>0</v>
      </c>
      <c r="G64" s="14"/>
      <c r="H64" s="14"/>
      <c r="I64" s="14"/>
      <c r="J64" s="14"/>
      <c r="K64" s="14"/>
      <c r="L64" s="14"/>
      <c r="M64" s="14"/>
      <c r="N64" s="14"/>
      <c r="O64" s="14"/>
      <c r="P64" s="26"/>
    </row>
    <row r="65" spans="2:16" s="41" customFormat="1" ht="21.6" customHeight="1" x14ac:dyDescent="0.25">
      <c r="B65" s="14"/>
      <c r="C65" s="161"/>
      <c r="D65" s="90" t="s">
        <v>197</v>
      </c>
      <c r="E65" s="44" t="s">
        <v>198</v>
      </c>
      <c r="F65" s="150">
        <f>'1-Input'!$E$32*F40*G48+'1-Input'!$E$34*F41*G48</f>
        <v>0</v>
      </c>
      <c r="G65" s="14"/>
      <c r="H65" s="14"/>
      <c r="I65" s="14"/>
      <c r="J65" s="14"/>
      <c r="K65" s="14"/>
      <c r="L65" s="14"/>
      <c r="M65" s="14"/>
      <c r="N65" s="14"/>
      <c r="O65" s="14"/>
      <c r="P65" s="26"/>
    </row>
    <row r="66" spans="2:16" s="41" customFormat="1" ht="22.2" customHeight="1" x14ac:dyDescent="0.25">
      <c r="B66" s="14"/>
      <c r="C66" s="161"/>
      <c r="D66" s="91" t="s">
        <v>44</v>
      </c>
      <c r="E66" s="43" t="s">
        <v>193</v>
      </c>
      <c r="F66" s="151">
        <f>SUM(F67:F68)</f>
        <v>0</v>
      </c>
      <c r="G66" s="14"/>
      <c r="H66" s="14"/>
      <c r="I66" s="14"/>
      <c r="J66" s="14"/>
      <c r="K66" s="14"/>
      <c r="L66" s="14"/>
      <c r="M66" s="14"/>
      <c r="N66" s="14"/>
      <c r="O66" s="14"/>
      <c r="P66" s="26"/>
    </row>
    <row r="67" spans="2:16" s="41" customFormat="1" ht="22.2" customHeight="1" x14ac:dyDescent="0.25">
      <c r="B67" s="14"/>
      <c r="C67" s="161"/>
      <c r="D67" s="90" t="s">
        <v>189</v>
      </c>
      <c r="E67" s="191" t="s">
        <v>205</v>
      </c>
      <c r="F67" s="150">
        <f>F77-F79</f>
        <v>0</v>
      </c>
      <c r="G67" s="14"/>
      <c r="H67" s="14"/>
      <c r="I67" s="14"/>
      <c r="J67" s="14"/>
      <c r="K67" s="14"/>
      <c r="L67" s="14"/>
      <c r="M67" s="14"/>
      <c r="N67" s="14"/>
      <c r="O67" s="14"/>
      <c r="P67" s="26"/>
    </row>
    <row r="68" spans="2:16" s="41" customFormat="1" ht="22.2" customHeight="1" x14ac:dyDescent="0.25">
      <c r="B68" s="14"/>
      <c r="C68" s="161"/>
      <c r="D68" s="90" t="s">
        <v>190</v>
      </c>
      <c r="E68" s="191" t="s">
        <v>206</v>
      </c>
      <c r="F68" s="150">
        <f>F76</f>
        <v>0</v>
      </c>
      <c r="G68" s="14"/>
      <c r="H68" s="14"/>
      <c r="I68" s="14"/>
      <c r="J68" s="14"/>
      <c r="K68" s="14"/>
      <c r="L68" s="14"/>
      <c r="M68" s="14"/>
      <c r="N68" s="14"/>
      <c r="O68" s="14"/>
      <c r="P68" s="26"/>
    </row>
    <row r="69" spans="2:16" s="41" customFormat="1" ht="19.95" customHeight="1" x14ac:dyDescent="0.25">
      <c r="B69" s="14"/>
      <c r="C69" s="161"/>
      <c r="D69" s="91" t="s">
        <v>133</v>
      </c>
      <c r="E69" s="183" t="s">
        <v>200</v>
      </c>
      <c r="F69" s="143">
        <f>SUM(F70:F71)</f>
        <v>0</v>
      </c>
      <c r="G69" s="14"/>
      <c r="H69" s="14"/>
      <c r="I69" s="46"/>
      <c r="J69" s="14"/>
      <c r="K69" s="14"/>
      <c r="L69" s="14"/>
      <c r="M69" s="14"/>
      <c r="N69" s="14"/>
      <c r="O69" s="14"/>
      <c r="P69" s="26"/>
    </row>
    <row r="70" spans="2:16" s="41" customFormat="1" ht="19.95" customHeight="1" x14ac:dyDescent="0.25">
      <c r="B70" s="14"/>
      <c r="C70" s="161"/>
      <c r="D70" s="42" t="s">
        <v>201</v>
      </c>
      <c r="E70" s="188" t="s">
        <v>204</v>
      </c>
      <c r="F70" s="142">
        <f>F79+'1-Input'!$I$25*F41*F48+'1-Input'!$I$26*F42*F48</f>
        <v>0</v>
      </c>
      <c r="G70" s="14"/>
      <c r="H70" s="14"/>
      <c r="I70" s="46"/>
      <c r="J70" s="14"/>
      <c r="K70" s="14"/>
      <c r="L70" s="14"/>
      <c r="M70" s="14"/>
      <c r="N70" s="14"/>
      <c r="O70" s="14"/>
      <c r="P70" s="26"/>
    </row>
    <row r="71" spans="2:16" s="41" customFormat="1" ht="19.95" customHeight="1" thickBot="1" x14ac:dyDescent="0.3">
      <c r="B71" s="14"/>
      <c r="C71" s="161"/>
      <c r="D71" s="190" t="s">
        <v>202</v>
      </c>
      <c r="E71" s="189" t="s">
        <v>203</v>
      </c>
      <c r="F71" s="192">
        <f>'1-Input'!$G$25*F41*F48+'1-Input'!$G$26*F42*F48</f>
        <v>0</v>
      </c>
      <c r="G71" s="14"/>
      <c r="H71" s="14"/>
      <c r="I71" s="46"/>
      <c r="J71" s="14"/>
      <c r="K71" s="14"/>
      <c r="L71" s="14"/>
      <c r="M71" s="14"/>
      <c r="N71" s="14"/>
      <c r="O71" s="14"/>
      <c r="P71" s="26"/>
    </row>
    <row r="72" spans="2:16" x14ac:dyDescent="0.25">
      <c r="B72" s="10"/>
      <c r="C72" s="157"/>
      <c r="D72" s="10"/>
      <c r="E72" s="10"/>
      <c r="F72" s="10"/>
      <c r="G72" s="14"/>
      <c r="H72" s="10"/>
      <c r="I72" s="10"/>
      <c r="J72" s="10"/>
      <c r="K72" s="10"/>
      <c r="L72" s="10"/>
      <c r="M72" s="10"/>
      <c r="N72" s="10"/>
      <c r="O72" s="10"/>
    </row>
    <row r="73" spans="2:16" ht="14.4" thickBot="1" x14ac:dyDescent="0.3">
      <c r="B73" s="10"/>
      <c r="C73" s="157"/>
      <c r="D73" s="10"/>
      <c r="E73" s="10"/>
      <c r="F73" s="10"/>
      <c r="G73" s="10"/>
      <c r="H73" s="10"/>
      <c r="I73" s="10"/>
      <c r="J73" s="10"/>
      <c r="K73" s="10"/>
      <c r="L73" s="10"/>
      <c r="M73" s="10"/>
      <c r="N73" s="10"/>
      <c r="O73" s="10"/>
    </row>
    <row r="74" spans="2:16" x14ac:dyDescent="0.25">
      <c r="B74" s="10"/>
      <c r="C74" s="157"/>
      <c r="D74" s="39" t="s">
        <v>31</v>
      </c>
      <c r="E74" s="40" t="s">
        <v>140</v>
      </c>
      <c r="F74" s="3" t="s">
        <v>33</v>
      </c>
      <c r="G74" s="10"/>
      <c r="H74" s="10"/>
      <c r="I74" s="10"/>
      <c r="J74" s="10"/>
      <c r="K74" s="10"/>
      <c r="L74" s="10"/>
      <c r="M74" s="10"/>
      <c r="N74" s="10"/>
      <c r="O74" s="10"/>
    </row>
    <row r="75" spans="2:16" ht="22.5" customHeight="1" x14ac:dyDescent="0.25">
      <c r="B75" s="10"/>
      <c r="C75" s="157"/>
      <c r="D75" s="42" t="s">
        <v>34</v>
      </c>
      <c r="E75" s="43" t="s">
        <v>178</v>
      </c>
      <c r="F75" s="140">
        <f>F76+F77</f>
        <v>0</v>
      </c>
      <c r="G75" s="10"/>
      <c r="H75" s="10"/>
      <c r="I75" s="10"/>
      <c r="J75" s="10"/>
      <c r="K75" s="10"/>
      <c r="L75" s="10"/>
      <c r="M75" s="10"/>
      <c r="N75" s="10"/>
      <c r="O75" s="10"/>
    </row>
    <row r="76" spans="2:16" x14ac:dyDescent="0.25">
      <c r="B76" s="10"/>
      <c r="C76" s="157"/>
      <c r="D76" s="42" t="s">
        <v>36</v>
      </c>
      <c r="E76" s="44" t="s">
        <v>37</v>
      </c>
      <c r="F76" s="141">
        <f>G53</f>
        <v>0</v>
      </c>
      <c r="G76" s="10"/>
      <c r="H76" s="10"/>
      <c r="I76" s="10"/>
      <c r="J76" s="10"/>
      <c r="K76" s="10"/>
      <c r="L76" s="10"/>
      <c r="M76" s="10"/>
      <c r="N76" s="10"/>
      <c r="O76" s="10"/>
    </row>
    <row r="77" spans="2:16" ht="14.4" thickBot="1" x14ac:dyDescent="0.3">
      <c r="B77" s="10"/>
      <c r="C77" s="157"/>
      <c r="D77" s="42" t="s">
        <v>38</v>
      </c>
      <c r="E77" s="44" t="s">
        <v>51</v>
      </c>
      <c r="F77" s="142">
        <f>F53</f>
        <v>0</v>
      </c>
      <c r="G77" s="10"/>
      <c r="H77" s="10"/>
      <c r="I77" s="10"/>
      <c r="J77" s="10"/>
      <c r="K77" s="10"/>
      <c r="L77" s="10"/>
      <c r="M77" s="10"/>
      <c r="N77" s="10"/>
      <c r="O77" s="10"/>
    </row>
    <row r="78" spans="2:16" ht="14.4" thickBot="1" x14ac:dyDescent="0.3">
      <c r="B78" s="10"/>
      <c r="C78" s="157"/>
      <c r="D78" s="91" t="s">
        <v>39</v>
      </c>
      <c r="E78" s="43" t="s">
        <v>132</v>
      </c>
      <c r="F78" s="150">
        <f>F75-F79</f>
        <v>0</v>
      </c>
      <c r="G78" s="95" t="str">
        <f>IFERROR(IF(OR(F78=0,F78/F45/eur&lt;=100000),"OK","ERROR"),"")</f>
        <v/>
      </c>
      <c r="H78" s="10"/>
      <c r="I78" s="10"/>
      <c r="J78" s="10"/>
      <c r="K78" s="10"/>
      <c r="L78" s="10"/>
      <c r="M78" s="10"/>
      <c r="N78" s="10"/>
      <c r="O78" s="10"/>
    </row>
    <row r="79" spans="2:16" ht="15" thickBot="1" x14ac:dyDescent="0.35">
      <c r="B79" s="10"/>
      <c r="C79" s="157"/>
      <c r="D79" s="92" t="s">
        <v>44</v>
      </c>
      <c r="E79" s="45" t="s">
        <v>45</v>
      </c>
      <c r="F79" s="149"/>
      <c r="G79" s="95" t="str">
        <f>IFERROR(IF(OR(F79=0,F77*'1-Input'!I24&gt;='7-Buget comp 5'!F79),"OK","ERROR"),"")</f>
        <v>OK</v>
      </c>
      <c r="H79" s="10"/>
      <c r="I79" s="77"/>
      <c r="J79" s="78"/>
      <c r="K79" s="78"/>
      <c r="L79" s="10"/>
      <c r="M79" s="10"/>
      <c r="N79" s="10"/>
      <c r="O79" s="10"/>
    </row>
    <row r="80" spans="2:16" ht="14.4" x14ac:dyDescent="0.3">
      <c r="B80" s="10"/>
      <c r="C80" s="157"/>
      <c r="D80" s="10"/>
      <c r="E80" s="10"/>
      <c r="F80" s="10"/>
      <c r="G80" s="10"/>
      <c r="H80" s="10"/>
      <c r="I80" s="77"/>
      <c r="J80" s="78"/>
      <c r="K80" s="78"/>
      <c r="L80" s="10"/>
      <c r="M80" s="10"/>
      <c r="N80" s="10"/>
      <c r="O80" s="10"/>
    </row>
  </sheetData>
  <mergeCells count="20">
    <mergeCell ref="E22:L22"/>
    <mergeCell ref="D5:J5"/>
    <mergeCell ref="D6:J6"/>
    <mergeCell ref="D7:J7"/>
    <mergeCell ref="C14:C15"/>
    <mergeCell ref="D14:D15"/>
    <mergeCell ref="E14:E15"/>
    <mergeCell ref="F14:G14"/>
    <mergeCell ref="H14:H15"/>
    <mergeCell ref="I14:J14"/>
    <mergeCell ref="K14:K15"/>
    <mergeCell ref="L14:L15"/>
    <mergeCell ref="N14:N15"/>
    <mergeCell ref="C16:L16"/>
    <mergeCell ref="E17:L17"/>
    <mergeCell ref="E25:L25"/>
    <mergeCell ref="E30:L30"/>
    <mergeCell ref="D36:E36"/>
    <mergeCell ref="C37:E37"/>
    <mergeCell ref="D45:E45"/>
  </mergeCells>
  <conditionalFormatting sqref="G78:G79">
    <cfRule type="cellIs" dxfId="28" priority="4" operator="equal">
      <formula>"OK"</formula>
    </cfRule>
    <cfRule type="cellIs" dxfId="27" priority="5" operator="equal">
      <formula>"ERROR"</formula>
    </cfRule>
  </conditionalFormatting>
  <conditionalFormatting sqref="N28">
    <cfRule type="cellIs" dxfId="26" priority="1" operator="equal">
      <formula>"NO"</formula>
    </cfRule>
    <cfRule type="cellIs" dxfId="25" priority="2" operator="equal">
      <formula>"OK"</formula>
    </cfRule>
  </conditionalFormatting>
  <pageMargins left="0.31496062992125984" right="0.31496062992125984" top="0.35433070866141736" bottom="0.35433070866141736" header="0.31496062992125984" footer="0.31496062992125984"/>
  <pageSetup scale="47" orientation="landscape" r:id="rId1"/>
  <rowBreaks count="1" manualBreakCount="1">
    <brk id="45" min="1" max="12" man="1"/>
  </rowBreaks>
  <extLst>
    <ext xmlns:x14="http://schemas.microsoft.com/office/spreadsheetml/2009/9/main" uri="{78C0D931-6437-407d-A8EE-F0AAD7539E65}">
      <x14:conditionalFormattings>
        <x14:conditionalFormatting xmlns:xm="http://schemas.microsoft.com/office/excel/2006/main">
          <x14:cfRule type="expression" priority="3" id="{202A4229-E098-418C-A868-276C2B715427}">
            <xm:f>'2-Buget cerere'!$J$43="NU"</xm:f>
            <x14:dxf>
              <fill>
                <patternFill>
                  <bgColor theme="0" tint="-0.24994659260841701"/>
                </patternFill>
              </fill>
            </x14:dxf>
          </x14:cfRule>
          <xm:sqref>F53:G53 F75:F78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9D9BA-B25A-4174-ADC4-24731A751B8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BDA8A9A4-9313-40D0-8DA6-54E453D8EE56}">
  <ds:schemaRefs>
    <ds:schemaRef ds:uri="http://schemas.microsoft.com/sharepoint/v3/contenttype/forms"/>
  </ds:schemaRefs>
</ds:datastoreItem>
</file>

<file path=customXml/itemProps3.xml><?xml version="1.0" encoding="utf-8"?>
<ds:datastoreItem xmlns:ds="http://schemas.openxmlformats.org/officeDocument/2006/customXml" ds:itemID="{369BBE99-27C7-4DAA-906E-F3D2ED4EE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12</vt:i4>
      </vt:variant>
    </vt:vector>
  </HeadingPairs>
  <TitlesOfParts>
    <vt:vector size="28" baseType="lpstr">
      <vt:lpstr>0-Instructiuni</vt:lpstr>
      <vt:lpstr>1-Input</vt:lpstr>
      <vt:lpstr>2-Buget cerere</vt:lpstr>
      <vt:lpstr>Foaie3</vt:lpstr>
      <vt:lpstr>3-Buget comp 1</vt:lpstr>
      <vt:lpstr>4-Buget comp 2</vt:lpstr>
      <vt:lpstr>5-Buget comp 3</vt:lpstr>
      <vt:lpstr>6-Buget comp 4</vt:lpstr>
      <vt:lpstr>7-Buget comp 5</vt:lpstr>
      <vt:lpstr>8-Buget comp 6</vt:lpstr>
      <vt:lpstr>9-Buget comp 7</vt:lpstr>
      <vt:lpstr>10-Buget comp 8</vt:lpstr>
      <vt:lpstr>11-Buget comp 9</vt:lpstr>
      <vt:lpstr>12-Buget comp 10</vt:lpstr>
      <vt:lpstr>Foaie1</vt:lpstr>
      <vt:lpstr>6-Imobilizari</vt:lpstr>
      <vt:lpstr>eur</vt:lpstr>
      <vt:lpstr>'10-Buget comp 8'!Print_Area</vt:lpstr>
      <vt:lpstr>'11-Buget comp 9'!Print_Area</vt:lpstr>
      <vt:lpstr>'12-Buget comp 10'!Print_Area</vt:lpstr>
      <vt:lpstr>'2-Buget cerere'!Print_Area</vt:lpstr>
      <vt:lpstr>'3-Buget comp 1'!Print_Area</vt:lpstr>
      <vt:lpstr>'4-Buget comp 2'!Print_Area</vt:lpstr>
      <vt:lpstr>'5-Buget comp 3'!Print_Area</vt:lpstr>
      <vt:lpstr>'6-Buget comp 4'!Print_Area</vt:lpstr>
      <vt:lpstr>'7-Buget comp 5'!Print_Area</vt:lpstr>
      <vt:lpstr>'8-Buget comp 6'!Print_Area</vt:lpstr>
      <vt:lpstr>'9-Buget comp 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Florin Simonca</cp:lastModifiedBy>
  <cp:lastPrinted>2022-06-17T00:06:22Z</cp:lastPrinted>
  <dcterms:created xsi:type="dcterms:W3CDTF">2022-06-05T06:21:46Z</dcterms:created>
  <dcterms:modified xsi:type="dcterms:W3CDTF">2023-07-25T08:37:47Z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